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4.121.90.75\Research\REACCH\Wilke-CropRotationOilseed\N balance data\"/>
    </mc:Choice>
  </mc:AlternateContent>
  <bookViews>
    <workbookView xWindow="0" yWindow="0" windowWidth="17925" windowHeight="9735"/>
  </bookViews>
  <sheets>
    <sheet name="2012" sheetId="1" r:id="rId1"/>
    <sheet name="2013" sheetId="4" r:id="rId2"/>
    <sheet name="2014" sheetId="7" r:id="rId3"/>
    <sheet name="Sheet5" sheetId="5" r:id="rId4"/>
    <sheet name="Rotation Position Key" sheetId="6" r:id="rId5"/>
  </sheets>
  <definedNames>
    <definedName name="_xlnm._FilterDatabase" localSheetId="0" hidden="1">'2012'!$A$1:$O$97</definedName>
    <definedName name="_xlnm._FilterDatabase" localSheetId="2" hidden="1">'2014'!$A$1:$R$97</definedName>
  </definedName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4" i="7" l="1"/>
  <c r="P56" i="7"/>
  <c r="P72" i="7"/>
  <c r="P78" i="7"/>
  <c r="P16" i="7"/>
  <c r="O3" i="7"/>
  <c r="P3" i="7" s="1"/>
  <c r="O4" i="7"/>
  <c r="O5" i="7"/>
  <c r="P5" i="7" s="1"/>
  <c r="O6" i="7"/>
  <c r="O7" i="7"/>
  <c r="P7" i="7" s="1"/>
  <c r="O8" i="7"/>
  <c r="P8" i="7" s="1"/>
  <c r="O9" i="7"/>
  <c r="P9" i="7" s="1"/>
  <c r="O10" i="7"/>
  <c r="P10" i="7" s="1"/>
  <c r="O11" i="7"/>
  <c r="P11" i="7" s="1"/>
  <c r="O12" i="7"/>
  <c r="P12" i="7" s="1"/>
  <c r="O13" i="7"/>
  <c r="O14" i="7"/>
  <c r="P14" i="7" s="1"/>
  <c r="O15" i="7"/>
  <c r="P15" i="7" s="1"/>
  <c r="O16" i="7"/>
  <c r="O17" i="7"/>
  <c r="O18" i="7"/>
  <c r="P18" i="7" s="1"/>
  <c r="O19" i="7"/>
  <c r="P19" i="7" s="1"/>
  <c r="O20" i="7"/>
  <c r="P20" i="7" s="1"/>
  <c r="O21" i="7"/>
  <c r="P21" i="7" s="1"/>
  <c r="O22" i="7"/>
  <c r="P22" i="7" s="1"/>
  <c r="O23" i="7"/>
  <c r="P23" i="7" s="1"/>
  <c r="O24" i="7"/>
  <c r="P24" i="7" s="1"/>
  <c r="O25" i="7"/>
  <c r="P25" i="7" s="1"/>
  <c r="O26" i="7"/>
  <c r="P26" i="7" s="1"/>
  <c r="O27" i="7"/>
  <c r="P27" i="7" s="1"/>
  <c r="O28" i="7"/>
  <c r="P28" i="7" s="1"/>
  <c r="O29" i="7"/>
  <c r="P29" i="7" s="1"/>
  <c r="O30" i="7"/>
  <c r="P30" i="7" s="1"/>
  <c r="O31" i="7"/>
  <c r="P31" i="7" s="1"/>
  <c r="O32" i="7"/>
  <c r="P32" i="7" s="1"/>
  <c r="O33" i="7"/>
  <c r="P33" i="7" s="1"/>
  <c r="O34" i="7"/>
  <c r="O35" i="7"/>
  <c r="O36" i="7"/>
  <c r="O37" i="7"/>
  <c r="P37" i="7" s="1"/>
  <c r="O38" i="7"/>
  <c r="P38" i="7" s="1"/>
  <c r="O39" i="7"/>
  <c r="P39" i="7" s="1"/>
  <c r="O40" i="7"/>
  <c r="P40" i="7" s="1"/>
  <c r="O41" i="7"/>
  <c r="P41" i="7" s="1"/>
  <c r="O42" i="7"/>
  <c r="P42" i="7" s="1"/>
  <c r="O43" i="7"/>
  <c r="P43" i="7" s="1"/>
  <c r="O44" i="7"/>
  <c r="P44" i="7" s="1"/>
  <c r="O45" i="7"/>
  <c r="O46" i="7"/>
  <c r="P46" i="7" s="1"/>
  <c r="O47" i="7"/>
  <c r="P47" i="7" s="1"/>
  <c r="O48" i="7"/>
  <c r="P48" i="7" s="1"/>
  <c r="O49" i="7"/>
  <c r="P49" i="7" s="1"/>
  <c r="O50" i="7"/>
  <c r="P50" i="7" s="1"/>
  <c r="O51" i="7"/>
  <c r="P51" i="7" s="1"/>
  <c r="O52" i="7"/>
  <c r="P52" i="7" s="1"/>
  <c r="O53" i="7"/>
  <c r="P53" i="7" s="1"/>
  <c r="O54" i="7"/>
  <c r="O55" i="7"/>
  <c r="P55" i="7" s="1"/>
  <c r="O56" i="7"/>
  <c r="O57" i="7"/>
  <c r="P57" i="7" s="1"/>
  <c r="O58" i="7"/>
  <c r="P58" i="7" s="1"/>
  <c r="O59" i="7"/>
  <c r="P59" i="7" s="1"/>
  <c r="O60" i="7"/>
  <c r="P60" i="7" s="1"/>
  <c r="O61" i="7"/>
  <c r="P61" i="7" s="1"/>
  <c r="O62" i="7"/>
  <c r="P62" i="7" s="1"/>
  <c r="O63" i="7"/>
  <c r="P63" i="7" s="1"/>
  <c r="O64" i="7"/>
  <c r="P64" i="7" s="1"/>
  <c r="O65" i="7"/>
  <c r="P65" i="7" s="1"/>
  <c r="O66" i="7"/>
  <c r="P66" i="7" s="1"/>
  <c r="O67" i="7"/>
  <c r="P67" i="7" s="1"/>
  <c r="O68" i="7"/>
  <c r="P68" i="7" s="1"/>
  <c r="O69" i="7"/>
  <c r="P69" i="7" s="1"/>
  <c r="O70" i="7"/>
  <c r="P70" i="7" s="1"/>
  <c r="O71" i="7"/>
  <c r="P71" i="7" s="1"/>
  <c r="O72" i="7"/>
  <c r="O73" i="7"/>
  <c r="P73" i="7" s="1"/>
  <c r="O74" i="7"/>
  <c r="P74" i="7" s="1"/>
  <c r="O75" i="7"/>
  <c r="P75" i="7" s="1"/>
  <c r="O76" i="7"/>
  <c r="P76" i="7" s="1"/>
  <c r="O77" i="7"/>
  <c r="P77" i="7" s="1"/>
  <c r="O78" i="7"/>
  <c r="O79" i="7"/>
  <c r="P79" i="7" s="1"/>
  <c r="O80" i="7"/>
  <c r="P80" i="7" s="1"/>
  <c r="O81" i="7"/>
  <c r="P81" i="7" s="1"/>
  <c r="O82" i="7"/>
  <c r="P82" i="7" s="1"/>
  <c r="O83" i="7"/>
  <c r="P83" i="7" s="1"/>
  <c r="O84" i="7"/>
  <c r="P84" i="7" s="1"/>
  <c r="O85" i="7"/>
  <c r="P85" i="7" s="1"/>
  <c r="O86" i="7"/>
  <c r="O87" i="7"/>
  <c r="P87" i="7" s="1"/>
  <c r="O88" i="7"/>
  <c r="O89" i="7"/>
  <c r="O90" i="7"/>
  <c r="P90" i="7" s="1"/>
  <c r="O91" i="7"/>
  <c r="O92" i="7"/>
  <c r="O93" i="7"/>
  <c r="P93" i="7" s="1"/>
  <c r="O94" i="7"/>
  <c r="O95" i="7"/>
  <c r="O96" i="7"/>
  <c r="P96" i="7" s="1"/>
  <c r="O97" i="7"/>
  <c r="O2" i="7"/>
  <c r="P2" i="7" s="1"/>
  <c r="H3" i="7" l="1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2" i="7"/>
  <c r="N45" i="7"/>
  <c r="P45" i="7" s="1"/>
  <c r="M45" i="7"/>
  <c r="H3" i="4" l="1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2" i="4"/>
  <c r="P3" i="4"/>
  <c r="P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6" i="4"/>
  <c r="P37" i="4"/>
  <c r="P38" i="4"/>
  <c r="P39" i="4"/>
  <c r="P41" i="4"/>
  <c r="P42" i="4"/>
  <c r="P43" i="4"/>
  <c r="P44" i="4"/>
  <c r="P46" i="4"/>
  <c r="P47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5" i="4"/>
  <c r="P78" i="4"/>
  <c r="P80" i="4"/>
  <c r="P83" i="4"/>
  <c r="P86" i="4"/>
  <c r="P87" i="4"/>
  <c r="P88" i="4"/>
  <c r="P89" i="4"/>
  <c r="P90" i="4"/>
  <c r="P91" i="4"/>
  <c r="P92" i="4"/>
  <c r="P93" i="4"/>
  <c r="P94" i="4"/>
  <c r="P95" i="4"/>
  <c r="P96" i="4"/>
  <c r="P97" i="4"/>
  <c r="P2" i="4"/>
  <c r="O3" i="4"/>
  <c r="O4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6" i="4"/>
  <c r="O37" i="4"/>
  <c r="O38" i="4"/>
  <c r="O39" i="4"/>
  <c r="O41" i="4"/>
  <c r="O42" i="4"/>
  <c r="O43" i="4"/>
  <c r="O44" i="4"/>
  <c r="O46" i="4"/>
  <c r="O47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5" i="4"/>
  <c r="O78" i="4"/>
  <c r="O80" i="4"/>
  <c r="O83" i="4"/>
  <c r="O86" i="4"/>
  <c r="O87" i="4"/>
  <c r="O88" i="4"/>
  <c r="O89" i="4"/>
  <c r="O90" i="4"/>
  <c r="O91" i="4"/>
  <c r="O92" i="4"/>
  <c r="O93" i="4"/>
  <c r="O94" i="4"/>
  <c r="O95" i="4"/>
  <c r="O96" i="4"/>
  <c r="O97" i="4"/>
  <c r="O2" i="4"/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2" i="1"/>
  <c r="P42" i="1" l="1"/>
  <c r="Q42" i="1"/>
  <c r="P6" i="1"/>
  <c r="Q6" i="1"/>
  <c r="P17" i="1"/>
  <c r="Q17" i="1"/>
  <c r="P19" i="1"/>
  <c r="Q19" i="1"/>
  <c r="P21" i="1"/>
  <c r="Q21" i="1"/>
  <c r="P22" i="1"/>
  <c r="Q22" i="1"/>
  <c r="P24" i="1"/>
  <c r="Q24" i="1"/>
  <c r="P26" i="1"/>
  <c r="Q26" i="1"/>
  <c r="P27" i="1"/>
  <c r="Q27" i="1"/>
  <c r="P30" i="1"/>
  <c r="Q30" i="1"/>
  <c r="P32" i="1"/>
  <c r="Q32" i="1"/>
  <c r="P34" i="1"/>
  <c r="Q34" i="1"/>
  <c r="P38" i="1"/>
  <c r="Q38" i="1"/>
  <c r="P46" i="1"/>
  <c r="Q46" i="1"/>
  <c r="P51" i="1"/>
  <c r="Q51" i="1"/>
  <c r="P53" i="1"/>
  <c r="Q53" i="1"/>
  <c r="P56" i="1"/>
  <c r="Q56" i="1"/>
  <c r="P60" i="1"/>
  <c r="Q60" i="1"/>
  <c r="P62" i="1"/>
  <c r="Q62" i="1"/>
  <c r="P65" i="1"/>
  <c r="Q65" i="1"/>
  <c r="P70" i="1"/>
  <c r="Q70" i="1"/>
  <c r="P73" i="1"/>
  <c r="Q73" i="1"/>
  <c r="P75" i="1"/>
  <c r="Q75" i="1"/>
  <c r="P76" i="1"/>
  <c r="Q76" i="1"/>
  <c r="P77" i="1"/>
  <c r="Q77" i="1"/>
  <c r="P78" i="1"/>
  <c r="Q78" i="1"/>
  <c r="P80" i="1"/>
  <c r="Q80" i="1"/>
  <c r="P82" i="1"/>
  <c r="Q82" i="1"/>
  <c r="P83" i="1"/>
  <c r="Q83" i="1"/>
  <c r="P84" i="1"/>
  <c r="Q84" i="1"/>
  <c r="P86" i="1"/>
  <c r="Q86" i="1"/>
  <c r="P91" i="1"/>
  <c r="Q91" i="1"/>
  <c r="P94" i="1"/>
  <c r="Q94" i="1"/>
  <c r="P95" i="1"/>
  <c r="Q95" i="1"/>
  <c r="P4" i="1"/>
  <c r="Q4" i="1"/>
  <c r="P23" i="1"/>
  <c r="P29" i="1"/>
  <c r="P31" i="1"/>
  <c r="P35" i="1"/>
  <c r="P36" i="1"/>
  <c r="P37" i="1"/>
  <c r="P39" i="1"/>
  <c r="P40" i="1"/>
  <c r="P41" i="1"/>
  <c r="P43" i="1"/>
  <c r="P44" i="1"/>
  <c r="P45" i="1"/>
  <c r="P47" i="1"/>
  <c r="P48" i="1"/>
  <c r="P49" i="1"/>
  <c r="P52" i="1"/>
  <c r="P54" i="1"/>
  <c r="P58" i="1"/>
  <c r="P74" i="1"/>
  <c r="P79" i="1"/>
  <c r="P81" i="1"/>
  <c r="P85" i="1"/>
  <c r="P87" i="1"/>
  <c r="P90" i="1"/>
  <c r="P93" i="1"/>
  <c r="P96" i="1"/>
</calcChain>
</file>

<file path=xl/comments1.xml><?xml version="1.0" encoding="utf-8"?>
<comments xmlns="http://schemas.openxmlformats.org/spreadsheetml/2006/main">
  <authors>
    <author>Port, Lauren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Port, Lauren:</t>
        </r>
        <r>
          <rPr>
            <sz val="9"/>
            <color indexed="81"/>
            <rFont val="Tahoma"/>
            <family val="2"/>
          </rPr>
          <t xml:space="preserve">
In 2012 the WW plots were extremely damaged by herbicides. Results not valid… 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Port, Lauren:</t>
        </r>
        <r>
          <rPr>
            <sz val="9"/>
            <color indexed="81"/>
            <rFont val="Tahoma"/>
            <family val="2"/>
          </rPr>
          <t xml:space="preserve">
in 2011 all 4 of these reps were WW, then all were in spring wheat in 2012. Therefore, we sampled by REP in the fall. </t>
        </r>
      </text>
    </comment>
    <comment ref="A51" authorId="0" shapeId="0">
      <text>
        <r>
          <rPr>
            <b/>
            <sz val="9"/>
            <color indexed="81"/>
            <rFont val="Tahoma"/>
            <family val="2"/>
          </rPr>
          <t>Port, Lauren:</t>
        </r>
        <r>
          <rPr>
            <sz val="9"/>
            <color indexed="81"/>
            <rFont val="Tahoma"/>
            <family val="2"/>
          </rPr>
          <t xml:space="preserve">
Grouped plots in a rep were under NTF in 2011, WW in 2012. </t>
        </r>
      </text>
    </comment>
    <comment ref="C74" authorId="0" shapeId="0">
      <text>
        <r>
          <rPr>
            <b/>
            <sz val="9"/>
            <color indexed="81"/>
            <rFont val="Tahoma"/>
            <family val="2"/>
          </rPr>
          <t>Port, Lauren:</t>
        </r>
        <r>
          <rPr>
            <sz val="9"/>
            <color indexed="81"/>
            <rFont val="Tahoma"/>
            <family val="2"/>
          </rPr>
          <t xml:space="preserve">
Sw 2011, SW 2012. </t>
        </r>
      </text>
    </comment>
  </commentList>
</comments>
</file>

<file path=xl/comments2.xml><?xml version="1.0" encoding="utf-8"?>
<comments xmlns="http://schemas.openxmlformats.org/spreadsheetml/2006/main">
  <authors>
    <author>Port, Lauren</author>
  </authors>
  <commentList>
    <comment ref="D34" authorId="0" shapeId="0">
      <text>
        <r>
          <rPr>
            <b/>
            <sz val="9"/>
            <color indexed="81"/>
            <rFont val="Tahoma"/>
            <family val="2"/>
          </rPr>
          <t>Port, Lauren:</t>
        </r>
        <r>
          <rPr>
            <sz val="9"/>
            <color indexed="81"/>
            <rFont val="Tahoma"/>
            <family val="2"/>
          </rPr>
          <t xml:space="preserve">
plots 3033-3048 were all under SW in 2012, WW(actually SW) in 2011. Therefore, took 2 samples per rep which is why we see data for every other plot. </t>
        </r>
      </text>
    </comment>
  </commentList>
</comments>
</file>

<file path=xl/comments3.xml><?xml version="1.0" encoding="utf-8"?>
<comments xmlns="http://schemas.openxmlformats.org/spreadsheetml/2006/main">
  <authors>
    <author>Young, Lauren Elizabeth</author>
  </authors>
  <commentList>
    <comment ref="I9" authorId="0" shapeId="0">
      <text>
        <r>
          <rPr>
            <b/>
            <sz val="9"/>
            <color indexed="81"/>
            <rFont val="Tahoma"/>
            <family val="2"/>
          </rPr>
          <t>Young, Lauren Elizabeth:</t>
        </r>
        <r>
          <rPr>
            <sz val="9"/>
            <color indexed="81"/>
            <rFont val="Tahoma"/>
            <family val="2"/>
          </rPr>
          <t xml:space="preserve">
combine breakdown
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Young, Lauren Elizabeth:</t>
        </r>
        <r>
          <rPr>
            <sz val="9"/>
            <color indexed="81"/>
            <rFont val="Tahoma"/>
            <family val="2"/>
          </rPr>
          <t xml:space="preserve">
combine breakdown
</t>
        </r>
      </text>
    </comment>
    <comment ref="J34" authorId="0" shapeId="0">
      <text>
        <r>
          <rPr>
            <b/>
            <sz val="9"/>
            <color indexed="81"/>
            <rFont val="Tahoma"/>
            <family val="2"/>
          </rPr>
          <t>Young, Lauren Elizabeth:</t>
        </r>
        <r>
          <rPr>
            <sz val="9"/>
            <color indexed="81"/>
            <rFont val="Tahoma"/>
            <family val="2"/>
          </rPr>
          <t xml:space="preserve">
poor stand so no HI samples taken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</rPr>
          <t>Young, Lauren Elizabeth:</t>
        </r>
        <r>
          <rPr>
            <sz val="9"/>
            <color indexed="81"/>
            <rFont val="Tahoma"/>
            <family val="2"/>
          </rPr>
          <t xml:space="preserve">
grain analyzed was from plot harvest, so data is present. No samples for straw, so no data.</t>
        </r>
      </text>
    </comment>
    <comment ref="I36" authorId="0" shapeId="0">
      <text>
        <r>
          <rPr>
            <b/>
            <sz val="9"/>
            <color indexed="81"/>
            <rFont val="Tahoma"/>
            <family val="2"/>
          </rPr>
          <t>Young, Lauren Elizabeth:</t>
        </r>
        <r>
          <rPr>
            <sz val="9"/>
            <color indexed="81"/>
            <rFont val="Tahoma"/>
            <family val="2"/>
          </rPr>
          <t xml:space="preserve">
combine errors
</t>
        </r>
      </text>
    </comment>
    <comment ref="M45" authorId="0" shapeId="0">
      <text>
        <r>
          <rPr>
            <b/>
            <sz val="9"/>
            <color indexed="81"/>
            <rFont val="Tahoma"/>
            <family val="2"/>
          </rPr>
          <t>Young, Lauren Elizabeth:</t>
        </r>
        <r>
          <rPr>
            <sz val="9"/>
            <color indexed="81"/>
            <rFont val="Tahoma"/>
            <family val="2"/>
          </rPr>
          <t xml:space="preserve">
this sample was spilled/lost, so straw values are an average from others of the same treatment</t>
        </r>
      </text>
    </comment>
  </commentList>
</comments>
</file>

<file path=xl/sharedStrings.xml><?xml version="1.0" encoding="utf-8"?>
<sst xmlns="http://schemas.openxmlformats.org/spreadsheetml/2006/main" count="1031" uniqueCount="93">
  <si>
    <t>plot</t>
  </si>
  <si>
    <t>crop</t>
  </si>
  <si>
    <t>Total soil N supply</t>
  </si>
  <si>
    <t>fertilizer N added (kg N/ha)</t>
  </si>
  <si>
    <t>Metadata</t>
  </si>
  <si>
    <t xml:space="preserve">Bulk densities used on this data: </t>
  </si>
  <si>
    <t>start depth</t>
  </si>
  <si>
    <t>end depth</t>
  </si>
  <si>
    <t>bd g/cm3</t>
  </si>
  <si>
    <t>4002+4003</t>
  </si>
  <si>
    <t>4004+4005</t>
  </si>
  <si>
    <t>4007+4009</t>
  </si>
  <si>
    <t>4011+4012</t>
  </si>
  <si>
    <t>4014+4015</t>
  </si>
  <si>
    <t>4017+4018</t>
  </si>
  <si>
    <t>4019+4020</t>
  </si>
  <si>
    <t>4022+4023</t>
  </si>
  <si>
    <t>4025+4026</t>
  </si>
  <si>
    <t>4029+4030</t>
  </si>
  <si>
    <t>4031+4032</t>
  </si>
  <si>
    <t>4034+4036</t>
  </si>
  <si>
    <t>4037+4038</t>
  </si>
  <si>
    <t>4041+4042</t>
  </si>
  <si>
    <t>4044+4045</t>
  </si>
  <si>
    <t>4046+4047</t>
  </si>
  <si>
    <t>Fall 2012 SUM NH4 NO3</t>
  </si>
  <si>
    <t>WW</t>
  </si>
  <si>
    <t>NTF</t>
  </si>
  <si>
    <t>SW</t>
  </si>
  <si>
    <t>CAN</t>
  </si>
  <si>
    <t>CAM</t>
  </si>
  <si>
    <t>Spring 2012 SUM NH4 NO3 kgha</t>
  </si>
  <si>
    <t>position in rotation</t>
  </si>
  <si>
    <t>F</t>
  </si>
  <si>
    <t>G</t>
  </si>
  <si>
    <t>H</t>
  </si>
  <si>
    <t>E</t>
  </si>
  <si>
    <t>D</t>
  </si>
  <si>
    <t>C</t>
  </si>
  <si>
    <t>A</t>
  </si>
  <si>
    <t>B</t>
  </si>
  <si>
    <t>I</t>
  </si>
  <si>
    <t>L</t>
  </si>
  <si>
    <t>J</t>
  </si>
  <si>
    <t>K</t>
  </si>
  <si>
    <t>R</t>
  </si>
  <si>
    <t>P</t>
  </si>
  <si>
    <t>Q</t>
  </si>
  <si>
    <t>O</t>
  </si>
  <si>
    <t>N</t>
  </si>
  <si>
    <t>M</t>
  </si>
  <si>
    <t>X</t>
  </si>
  <si>
    <t>Z</t>
  </si>
  <si>
    <t>Y</t>
  </si>
  <si>
    <t>S</t>
  </si>
  <si>
    <t>W</t>
  </si>
  <si>
    <t>T</t>
  </si>
  <si>
    <t>kg/ha_yield</t>
  </si>
  <si>
    <t>.</t>
  </si>
  <si>
    <t>Harvest Index</t>
  </si>
  <si>
    <t>3 year rotation</t>
  </si>
  <si>
    <t>yr 1</t>
  </si>
  <si>
    <t>code</t>
  </si>
  <si>
    <t>yr 2</t>
  </si>
  <si>
    <t>yr 3</t>
  </si>
  <si>
    <t>canola</t>
  </si>
  <si>
    <t>camelina</t>
  </si>
  <si>
    <t>4 year rotation</t>
  </si>
  <si>
    <t>yr 4</t>
  </si>
  <si>
    <t>grain_c_gkg</t>
  </si>
  <si>
    <t>grain_n_gkg</t>
  </si>
  <si>
    <t>straw_c_gkg</t>
  </si>
  <si>
    <t>straw_n_gkg</t>
  </si>
  <si>
    <t>n removed in grain kgha</t>
  </si>
  <si>
    <t>total plant N kgha</t>
  </si>
  <si>
    <t>mineralization</t>
  </si>
  <si>
    <t>Crop</t>
  </si>
  <si>
    <t>Position in Rotation</t>
  </si>
  <si>
    <t>Spring 2013 SUM NH4 NO3 kgha</t>
  </si>
  <si>
    <t xml:space="preserve">spring 2014 soil water (cm) in 4' </t>
  </si>
  <si>
    <t>Spring 2014 SUM NH4 NO3 kgha</t>
  </si>
  <si>
    <t>Fall 2013 SUM NH4 NO3</t>
  </si>
  <si>
    <t xml:space="preserve">spring 2013 soil water (cm) in 4' </t>
  </si>
  <si>
    <t>fall 2013 soil water (cm) in 4'</t>
  </si>
  <si>
    <t>grain_yield_kgha</t>
  </si>
  <si>
    <t>hi</t>
  </si>
  <si>
    <t>cam</t>
  </si>
  <si>
    <t>sw</t>
  </si>
  <si>
    <t>ntf</t>
  </si>
  <si>
    <t>can</t>
  </si>
  <si>
    <t>ww</t>
  </si>
  <si>
    <t>Fall 2014 SUM NH4 NO3</t>
  </si>
  <si>
    <t>fall 2014 soil water (cm) in 4'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</si>
</sst>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wrapText="1"/>
    </xf>
    <xf numFmtId="0" fontId="1" fillId="0" borderId="0" xfId="1"/>
    <xf numFmtId="0" fontId="0" fillId="0" borderId="0" xfId="0" applyAlignment="1">
      <alignment horizontal="center" textRotation="90"/>
    </xf>
    <xf numFmtId="0" fontId="0" fillId="0" borderId="9" xfId="0" applyBorder="1" applyAlignment="1">
      <alignment wrapText="1"/>
    </xf>
    <xf numFmtId="0" fontId="0" fillId="0" borderId="9" xfId="0" applyFill="1" applyBorder="1"/>
    <xf numFmtId="1" fontId="0" fillId="0" borderId="9" xfId="0" applyNumberFormat="1" applyBorder="1"/>
    <xf numFmtId="1" fontId="0" fillId="4" borderId="9" xfId="0" applyNumberFormat="1" applyFill="1" applyBorder="1"/>
    <xf numFmtId="1" fontId="0" fillId="5" borderId="9" xfId="0" applyNumberFormat="1" applyFill="1" applyBorder="1"/>
    <xf numFmtId="1" fontId="0" fillId="0" borderId="9" xfId="0" applyNumberFormat="1" applyFill="1" applyBorder="1"/>
    <xf numFmtId="1" fontId="4" fillId="2" borderId="9" xfId="0" applyNumberFormat="1" applyFont="1" applyFill="1" applyBorder="1"/>
    <xf numFmtId="0" fontId="0" fillId="4" borderId="9" xfId="0" applyFill="1" applyBorder="1"/>
    <xf numFmtId="0" fontId="0" fillId="0" borderId="9" xfId="0" applyBorder="1"/>
    <xf numFmtId="2" fontId="0" fillId="0" borderId="9" xfId="0" applyNumberFormat="1" applyFill="1" applyBorder="1"/>
    <xf numFmtId="2" fontId="0" fillId="4" borderId="9" xfId="0" applyNumberFormat="1" applyFill="1" applyBorder="1"/>
    <xf numFmtId="2" fontId="0" fillId="5" borderId="9" xfId="0" applyNumberFormat="1" applyFill="1" applyBorder="1"/>
    <xf numFmtId="2" fontId="5" fillId="3" borderId="9" xfId="0" applyNumberFormat="1" applyFont="1" applyFill="1" applyBorder="1"/>
    <xf numFmtId="2" fontId="5" fillId="5" borderId="9" xfId="0" applyNumberFormat="1" applyFont="1" applyFill="1" applyBorder="1"/>
    <xf numFmtId="0" fontId="0" fillId="0" borderId="9" xfId="0" applyFill="1" applyBorder="1" applyAlignment="1">
      <alignment wrapText="1"/>
    </xf>
    <xf numFmtId="0" fontId="0" fillId="5" borderId="9" xfId="0" applyFill="1" applyBorder="1"/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97"/>
  <sheetViews>
    <sheetView tabSelected="1" workbookViewId="0">
      <selection activeCell="I2" sqref="I2"/>
    </sheetView>
  </sheetViews>
  <sheetFormatPr defaultRowHeight="15" x14ac:dyDescent="0.25"/>
  <cols>
    <col min="2" max="2" width="9.140625" style="3"/>
    <col min="3" max="3" width="9.140625" customWidth="1"/>
    <col min="4" max="4" width="7.140625" customWidth="1"/>
    <col min="5" max="5" width="14.85546875" style="3" customWidth="1"/>
    <col min="6" max="7" width="9.140625" style="3"/>
    <col min="8" max="8" width="13" customWidth="1"/>
    <col min="9" max="9" width="14.85546875" customWidth="1"/>
    <col min="10" max="10" width="13.28515625" customWidth="1"/>
    <col min="11" max="11" width="11.42578125" customWidth="1"/>
    <col min="12" max="12" width="12.28515625" customWidth="1"/>
    <col min="13" max="13" width="10.7109375" customWidth="1"/>
    <col min="14" max="14" width="11.5703125" customWidth="1"/>
    <col min="16" max="16" width="13.7109375" customWidth="1"/>
    <col min="17" max="17" width="12.7109375" customWidth="1"/>
  </cols>
  <sheetData>
    <row r="1" spans="1:17" s="11" customFormat="1" ht="60" x14ac:dyDescent="0.25">
      <c r="A1" s="11" t="s">
        <v>0</v>
      </c>
      <c r="B1" s="11" t="s">
        <v>0</v>
      </c>
      <c r="C1" s="11" t="s">
        <v>1</v>
      </c>
      <c r="D1" s="11" t="s">
        <v>32</v>
      </c>
      <c r="E1" s="11" t="s">
        <v>31</v>
      </c>
      <c r="F1" s="11" t="s">
        <v>25</v>
      </c>
      <c r="G1" s="11" t="s">
        <v>75</v>
      </c>
      <c r="H1" s="11" t="s">
        <v>2</v>
      </c>
      <c r="I1" s="11" t="s">
        <v>3</v>
      </c>
      <c r="J1" s="11" t="s">
        <v>57</v>
      </c>
      <c r="K1" s="11" t="s">
        <v>59</v>
      </c>
      <c r="L1" t="s">
        <v>69</v>
      </c>
      <c r="M1" t="s">
        <v>70</v>
      </c>
      <c r="N1" t="s">
        <v>71</v>
      </c>
      <c r="O1" t="s">
        <v>72</v>
      </c>
      <c r="P1" s="11" t="s">
        <v>73</v>
      </c>
      <c r="Q1" s="11" t="s">
        <v>74</v>
      </c>
    </row>
    <row r="2" spans="1:17" x14ac:dyDescent="0.25">
      <c r="A2">
        <v>3001</v>
      </c>
      <c r="B2" s="3">
        <v>3001</v>
      </c>
      <c r="C2" t="s">
        <v>26</v>
      </c>
      <c r="D2" t="s">
        <v>33</v>
      </c>
      <c r="E2" s="3">
        <v>159.32078575855911</v>
      </c>
      <c r="F2" s="3">
        <v>133.19596807872799</v>
      </c>
      <c r="I2">
        <f>IF(C2="WW", 78.57, IF(C2="SW", 76.79, IF(C2="CAN", 60, IF(C2="CAM", 60, 0))))</f>
        <v>78.569999999999993</v>
      </c>
      <c r="J2" t="s">
        <v>58</v>
      </c>
      <c r="K2" t="s">
        <v>58</v>
      </c>
      <c r="L2" t="s">
        <v>58</v>
      </c>
      <c r="M2" t="s">
        <v>58</v>
      </c>
      <c r="N2" t="s">
        <v>58</v>
      </c>
      <c r="O2" t="s">
        <v>58</v>
      </c>
      <c r="P2" t="s">
        <v>58</v>
      </c>
    </row>
    <row r="3" spans="1:17" x14ac:dyDescent="0.25">
      <c r="A3">
        <v>3002</v>
      </c>
      <c r="B3" s="3">
        <v>3002</v>
      </c>
      <c r="C3" t="s">
        <v>26</v>
      </c>
      <c r="D3" t="s">
        <v>34</v>
      </c>
      <c r="E3" s="3">
        <v>170.15436334527516</v>
      </c>
      <c r="F3" s="3">
        <v>57.350542879309131</v>
      </c>
      <c r="I3" s="3">
        <f t="shared" ref="I3:I66" si="0">IF(C3="WW", 78.57, IF(C3="SW", 76.79, IF(C3="CAN", 60, IF(C3="CAM", 60, 0))))</f>
        <v>78.569999999999993</v>
      </c>
      <c r="J3" t="s">
        <v>58</v>
      </c>
      <c r="K3" t="s">
        <v>58</v>
      </c>
      <c r="L3" t="s">
        <v>58</v>
      </c>
      <c r="M3" t="s">
        <v>58</v>
      </c>
      <c r="N3" t="s">
        <v>58</v>
      </c>
      <c r="O3" t="s">
        <v>58</v>
      </c>
      <c r="P3" t="s">
        <v>58</v>
      </c>
    </row>
    <row r="4" spans="1:17" x14ac:dyDescent="0.25">
      <c r="A4">
        <v>3003</v>
      </c>
      <c r="B4" s="3">
        <v>3003</v>
      </c>
      <c r="C4" t="s">
        <v>26</v>
      </c>
      <c r="D4" t="s">
        <v>35</v>
      </c>
      <c r="E4" s="3">
        <v>155.64504623000434</v>
      </c>
      <c r="F4" s="3">
        <v>28.773670952942318</v>
      </c>
      <c r="I4" s="3">
        <f t="shared" si="0"/>
        <v>78.569999999999993</v>
      </c>
      <c r="J4">
        <v>1510.8771634782609</v>
      </c>
      <c r="K4">
        <v>0.24243951612903222</v>
      </c>
      <c r="L4">
        <v>447.09000000000003</v>
      </c>
      <c r="M4">
        <v>24.106999999999999</v>
      </c>
      <c r="N4">
        <v>494.69</v>
      </c>
      <c r="O4">
        <v>6.5846</v>
      </c>
      <c r="P4">
        <f>($J4*M4)/1000</f>
        <v>36.422715779970439</v>
      </c>
      <c r="Q4" s="3">
        <f>(J4/K4)*(1-K4)*(O4/1000)+P4</f>
        <v>67.50926093853667</v>
      </c>
    </row>
    <row r="5" spans="1:17" x14ac:dyDescent="0.25">
      <c r="A5">
        <v>3004</v>
      </c>
      <c r="B5" s="3">
        <v>3004</v>
      </c>
      <c r="C5" t="s">
        <v>26</v>
      </c>
      <c r="D5" t="s">
        <v>36</v>
      </c>
      <c r="E5" s="3">
        <v>88.907663910862354</v>
      </c>
      <c r="F5" s="3">
        <v>72.340116780045705</v>
      </c>
      <c r="I5" s="3">
        <f t="shared" si="0"/>
        <v>78.569999999999993</v>
      </c>
      <c r="J5" t="s">
        <v>58</v>
      </c>
      <c r="K5" t="s">
        <v>58</v>
      </c>
      <c r="L5">
        <v>0</v>
      </c>
      <c r="M5">
        <v>0</v>
      </c>
      <c r="N5">
        <v>0</v>
      </c>
      <c r="O5" t="s">
        <v>58</v>
      </c>
      <c r="P5" s="3" t="s">
        <v>58</v>
      </c>
      <c r="Q5" s="3" t="s">
        <v>58</v>
      </c>
    </row>
    <row r="6" spans="1:17" x14ac:dyDescent="0.25">
      <c r="A6">
        <v>3005</v>
      </c>
      <c r="B6" s="3">
        <v>3005</v>
      </c>
      <c r="C6" t="s">
        <v>26</v>
      </c>
      <c r="D6" t="s">
        <v>35</v>
      </c>
      <c r="E6" s="3">
        <v>140.50563747050896</v>
      </c>
      <c r="F6" s="3">
        <v>78.357497370031126</v>
      </c>
      <c r="I6" s="3">
        <f t="shared" si="0"/>
        <v>78.569999999999993</v>
      </c>
      <c r="J6">
        <v>998.32832521739124</v>
      </c>
      <c r="K6">
        <v>0.39803865012979522</v>
      </c>
      <c r="L6">
        <v>445.51</v>
      </c>
      <c r="M6">
        <v>22.960999999999999</v>
      </c>
      <c r="N6">
        <v>469.37</v>
      </c>
      <c r="O6">
        <v>3.8401999999999998</v>
      </c>
      <c r="P6" s="3">
        <f t="shared" ref="P6:P65" si="1">(J6*M6)/1000</f>
        <v>22.922616675316519</v>
      </c>
      <c r="Q6" s="3">
        <f t="shared" ref="Q6:Q65" si="2">(J6/K6)*(1-K6)*(O6/1000)+P6</f>
        <v>28.72051505705647</v>
      </c>
    </row>
    <row r="7" spans="1:17" x14ac:dyDescent="0.25">
      <c r="A7">
        <v>3006</v>
      </c>
      <c r="B7" s="3">
        <v>3006</v>
      </c>
      <c r="C7" t="s">
        <v>26</v>
      </c>
      <c r="D7" t="s">
        <v>33</v>
      </c>
      <c r="E7" s="3">
        <v>115.44618319208354</v>
      </c>
      <c r="F7" s="3">
        <v>64.808859038120431</v>
      </c>
      <c r="I7" s="3">
        <f t="shared" si="0"/>
        <v>78.569999999999993</v>
      </c>
      <c r="J7" t="s">
        <v>58</v>
      </c>
      <c r="K7" t="s">
        <v>58</v>
      </c>
      <c r="L7" t="s">
        <v>58</v>
      </c>
      <c r="M7" t="s">
        <v>58</v>
      </c>
      <c r="N7" t="s">
        <v>58</v>
      </c>
      <c r="O7" t="s">
        <v>58</v>
      </c>
      <c r="P7" s="3" t="s">
        <v>58</v>
      </c>
      <c r="Q7" s="3" t="s">
        <v>58</v>
      </c>
    </row>
    <row r="8" spans="1:17" x14ac:dyDescent="0.25">
      <c r="A8">
        <v>3007</v>
      </c>
      <c r="B8" s="3">
        <v>3007</v>
      </c>
      <c r="C8" t="s">
        <v>26</v>
      </c>
      <c r="D8" t="s">
        <v>36</v>
      </c>
      <c r="E8" s="3">
        <v>51.069763901958062</v>
      </c>
      <c r="F8" s="3">
        <v>65.345695069168002</v>
      </c>
      <c r="I8" s="3">
        <f t="shared" si="0"/>
        <v>78.569999999999993</v>
      </c>
      <c r="J8" t="s">
        <v>58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P8" s="3" t="s">
        <v>58</v>
      </c>
      <c r="Q8" s="3" t="s">
        <v>58</v>
      </c>
    </row>
    <row r="9" spans="1:17" x14ac:dyDescent="0.25">
      <c r="A9">
        <v>3008</v>
      </c>
      <c r="B9" s="3">
        <v>3008</v>
      </c>
      <c r="C9" t="s">
        <v>26</v>
      </c>
      <c r="D9" t="s">
        <v>34</v>
      </c>
      <c r="E9" s="3">
        <v>166.93386925367898</v>
      </c>
      <c r="F9" s="3">
        <v>146.06428209595092</v>
      </c>
      <c r="I9" s="3">
        <f t="shared" si="0"/>
        <v>78.569999999999993</v>
      </c>
      <c r="J9" t="s">
        <v>58</v>
      </c>
      <c r="K9" t="s">
        <v>58</v>
      </c>
      <c r="L9" t="s">
        <v>58</v>
      </c>
      <c r="M9" t="s">
        <v>58</v>
      </c>
      <c r="N9" t="s">
        <v>58</v>
      </c>
      <c r="O9" t="s">
        <v>58</v>
      </c>
      <c r="P9" s="3" t="s">
        <v>58</v>
      </c>
      <c r="Q9" s="3" t="s">
        <v>58</v>
      </c>
    </row>
    <row r="10" spans="1:17" x14ac:dyDescent="0.25">
      <c r="A10">
        <v>3009</v>
      </c>
      <c r="B10" s="3">
        <v>3009</v>
      </c>
      <c r="C10" t="s">
        <v>26</v>
      </c>
      <c r="D10" t="s">
        <v>36</v>
      </c>
      <c r="E10" s="3">
        <v>149.94075678125603</v>
      </c>
      <c r="F10" s="3">
        <v>97.235508022180653</v>
      </c>
      <c r="I10" s="3">
        <f t="shared" si="0"/>
        <v>78.569999999999993</v>
      </c>
      <c r="J10" t="s">
        <v>58</v>
      </c>
      <c r="K10" t="s">
        <v>58</v>
      </c>
      <c r="L10" t="s">
        <v>58</v>
      </c>
      <c r="M10" t="s">
        <v>58</v>
      </c>
      <c r="N10" t="s">
        <v>58</v>
      </c>
      <c r="O10" t="s">
        <v>58</v>
      </c>
      <c r="P10" s="3" t="s">
        <v>58</v>
      </c>
      <c r="Q10" s="3" t="s">
        <v>58</v>
      </c>
    </row>
    <row r="11" spans="1:17" x14ac:dyDescent="0.25">
      <c r="A11">
        <v>3010</v>
      </c>
      <c r="B11" s="3">
        <v>3010</v>
      </c>
      <c r="C11" t="s">
        <v>26</v>
      </c>
      <c r="D11" t="s">
        <v>34</v>
      </c>
      <c r="E11" s="3">
        <v>154.77816595314744</v>
      </c>
      <c r="F11" s="3">
        <v>69.544973324771547</v>
      </c>
      <c r="I11" s="3">
        <f t="shared" si="0"/>
        <v>78.569999999999993</v>
      </c>
      <c r="J11" t="s">
        <v>58</v>
      </c>
      <c r="K11" t="s">
        <v>58</v>
      </c>
      <c r="L11" t="s">
        <v>58</v>
      </c>
      <c r="M11" t="s">
        <v>58</v>
      </c>
      <c r="N11" t="s">
        <v>58</v>
      </c>
      <c r="O11" t="s">
        <v>58</v>
      </c>
      <c r="P11" s="3" t="s">
        <v>58</v>
      </c>
      <c r="Q11" s="3" t="s">
        <v>58</v>
      </c>
    </row>
    <row r="12" spans="1:17" x14ac:dyDescent="0.25">
      <c r="A12">
        <v>3011</v>
      </c>
      <c r="B12" s="3">
        <v>3011</v>
      </c>
      <c r="C12" t="s">
        <v>26</v>
      </c>
      <c r="D12" t="s">
        <v>33</v>
      </c>
      <c r="E12" s="3">
        <v>199.72170300399861</v>
      </c>
      <c r="F12" s="3">
        <v>234.93450679742136</v>
      </c>
      <c r="I12" s="3">
        <f t="shared" si="0"/>
        <v>78.569999999999993</v>
      </c>
      <c r="J12" t="s">
        <v>58</v>
      </c>
      <c r="K12" t="s">
        <v>58</v>
      </c>
      <c r="L12" t="s">
        <v>58</v>
      </c>
      <c r="M12" t="s">
        <v>58</v>
      </c>
      <c r="N12" t="s">
        <v>58</v>
      </c>
      <c r="O12" t="s">
        <v>58</v>
      </c>
      <c r="P12" s="3" t="s">
        <v>58</v>
      </c>
      <c r="Q12" s="3" t="s">
        <v>58</v>
      </c>
    </row>
    <row r="13" spans="1:17" x14ac:dyDescent="0.25">
      <c r="A13">
        <v>3012</v>
      </c>
      <c r="B13" s="3">
        <v>3012</v>
      </c>
      <c r="C13" t="s">
        <v>26</v>
      </c>
      <c r="D13" t="s">
        <v>35</v>
      </c>
      <c r="E13" s="3">
        <v>189.21635440308393</v>
      </c>
      <c r="F13" s="3">
        <v>79.050966301316876</v>
      </c>
      <c r="I13" s="3">
        <f t="shared" si="0"/>
        <v>78.569999999999993</v>
      </c>
      <c r="J13">
        <v>743.17709565217388</v>
      </c>
      <c r="K13" t="s">
        <v>58</v>
      </c>
      <c r="L13">
        <v>0</v>
      </c>
      <c r="M13">
        <v>0</v>
      </c>
      <c r="N13">
        <v>0</v>
      </c>
      <c r="O13" t="s">
        <v>58</v>
      </c>
      <c r="P13" s="3" t="s">
        <v>58</v>
      </c>
      <c r="Q13" s="3" t="s">
        <v>58</v>
      </c>
    </row>
    <row r="14" spans="1:17" x14ac:dyDescent="0.25">
      <c r="A14">
        <v>3013</v>
      </c>
      <c r="B14" s="3">
        <v>3013</v>
      </c>
      <c r="C14" t="s">
        <v>26</v>
      </c>
      <c r="D14" t="s">
        <v>33</v>
      </c>
      <c r="E14" s="3">
        <v>256.47685693412325</v>
      </c>
      <c r="F14" s="3">
        <v>199.6268011813695</v>
      </c>
      <c r="I14" s="3">
        <f t="shared" si="0"/>
        <v>78.569999999999993</v>
      </c>
      <c r="J14" t="s">
        <v>58</v>
      </c>
      <c r="K14" t="s">
        <v>58</v>
      </c>
      <c r="L14" t="s">
        <v>58</v>
      </c>
      <c r="M14" t="s">
        <v>58</v>
      </c>
      <c r="N14" t="s">
        <v>58</v>
      </c>
      <c r="O14" t="s">
        <v>58</v>
      </c>
      <c r="P14" s="3" t="s">
        <v>58</v>
      </c>
      <c r="Q14" s="3" t="s">
        <v>58</v>
      </c>
    </row>
    <row r="15" spans="1:17" x14ac:dyDescent="0.25">
      <c r="A15">
        <v>3014</v>
      </c>
      <c r="B15" s="3">
        <v>3014</v>
      </c>
      <c r="C15" t="s">
        <v>26</v>
      </c>
      <c r="D15" t="s">
        <v>36</v>
      </c>
      <c r="E15" s="3">
        <v>74.850704991193382</v>
      </c>
      <c r="F15" s="3">
        <v>41.096287756370792</v>
      </c>
      <c r="I15" s="3">
        <f t="shared" si="0"/>
        <v>78.569999999999993</v>
      </c>
      <c r="J15" t="s">
        <v>58</v>
      </c>
      <c r="K15" t="s">
        <v>58</v>
      </c>
      <c r="L15" t="s">
        <v>58</v>
      </c>
      <c r="M15" t="s">
        <v>58</v>
      </c>
      <c r="N15" t="s">
        <v>58</v>
      </c>
      <c r="O15" t="s">
        <v>58</v>
      </c>
      <c r="P15" s="3" t="s">
        <v>58</v>
      </c>
      <c r="Q15" s="3" t="s">
        <v>58</v>
      </c>
    </row>
    <row r="16" spans="1:17" x14ac:dyDescent="0.25">
      <c r="A16">
        <v>3015</v>
      </c>
      <c r="B16" s="3">
        <v>3015</v>
      </c>
      <c r="C16" t="s">
        <v>26</v>
      </c>
      <c r="D16" t="s">
        <v>34</v>
      </c>
      <c r="E16" s="3">
        <v>274.78215860103285</v>
      </c>
      <c r="F16" s="3">
        <v>136.68930028203698</v>
      </c>
      <c r="I16" s="3">
        <f t="shared" si="0"/>
        <v>78.569999999999993</v>
      </c>
      <c r="J16" t="s">
        <v>58</v>
      </c>
      <c r="K16" t="s">
        <v>58</v>
      </c>
      <c r="L16" t="s">
        <v>58</v>
      </c>
      <c r="M16" t="s">
        <v>58</v>
      </c>
      <c r="N16" t="s">
        <v>58</v>
      </c>
      <c r="O16" t="s">
        <v>58</v>
      </c>
      <c r="P16" s="3" t="s">
        <v>58</v>
      </c>
      <c r="Q16" s="3" t="s">
        <v>58</v>
      </c>
    </row>
    <row r="17" spans="1:17" x14ac:dyDescent="0.25">
      <c r="A17">
        <v>3016</v>
      </c>
      <c r="B17" s="3">
        <v>3016</v>
      </c>
      <c r="C17" t="s">
        <v>26</v>
      </c>
      <c r="D17" t="s">
        <v>35</v>
      </c>
      <c r="E17" s="3">
        <v>216.05316108289068</v>
      </c>
      <c r="F17" s="3">
        <v>112.951777203087</v>
      </c>
      <c r="I17" s="3">
        <f t="shared" si="0"/>
        <v>78.569999999999993</v>
      </c>
      <c r="J17">
        <v>2184.6037043478259</v>
      </c>
      <c r="K17">
        <v>0.36503856041131105</v>
      </c>
      <c r="L17">
        <v>449.27</v>
      </c>
      <c r="M17">
        <v>26.137999999999998</v>
      </c>
      <c r="N17">
        <v>483.27</v>
      </c>
      <c r="O17">
        <v>5.2578999999999994</v>
      </c>
      <c r="P17" s="3">
        <f t="shared" si="1"/>
        <v>57.10117162424347</v>
      </c>
      <c r="Q17" s="3">
        <f t="shared" si="2"/>
        <v>77.081084799041619</v>
      </c>
    </row>
    <row r="18" spans="1:17" x14ac:dyDescent="0.25">
      <c r="A18">
        <v>3017</v>
      </c>
      <c r="B18" s="3">
        <v>3017</v>
      </c>
      <c r="C18" t="s">
        <v>27</v>
      </c>
      <c r="D18" t="s">
        <v>37</v>
      </c>
      <c r="E18" s="3">
        <v>40.653546962363691</v>
      </c>
      <c r="F18" s="3">
        <v>79.788177761357531</v>
      </c>
      <c r="I18" s="3">
        <f t="shared" si="0"/>
        <v>0</v>
      </c>
      <c r="J18" t="s">
        <v>58</v>
      </c>
      <c r="K18" t="s">
        <v>58</v>
      </c>
      <c r="L18" t="s">
        <v>58</v>
      </c>
      <c r="M18" t="s">
        <v>58</v>
      </c>
      <c r="N18" t="s">
        <v>58</v>
      </c>
      <c r="O18" t="s">
        <v>58</v>
      </c>
      <c r="P18" s="3" t="s">
        <v>58</v>
      </c>
      <c r="Q18" s="3" t="s">
        <v>58</v>
      </c>
    </row>
    <row r="19" spans="1:17" x14ac:dyDescent="0.25">
      <c r="A19">
        <v>3018</v>
      </c>
      <c r="B19" s="3">
        <v>3018</v>
      </c>
      <c r="C19" t="s">
        <v>28</v>
      </c>
      <c r="D19" t="s">
        <v>38</v>
      </c>
      <c r="E19" s="3">
        <v>55.000355279687554</v>
      </c>
      <c r="F19" s="3">
        <v>29.0917246584659</v>
      </c>
      <c r="I19" s="3">
        <f t="shared" si="0"/>
        <v>76.790000000000006</v>
      </c>
      <c r="J19">
        <v>1917.2120280221131</v>
      </c>
      <c r="K19">
        <v>0.35091047040971174</v>
      </c>
      <c r="L19">
        <v>453.05999999999995</v>
      </c>
      <c r="M19">
        <v>27.328000000000003</v>
      </c>
      <c r="N19">
        <v>469.12</v>
      </c>
      <c r="O19">
        <v>5.5793999999999997</v>
      </c>
      <c r="P19" s="3">
        <f t="shared" si="1"/>
        <v>52.393570301788316</v>
      </c>
      <c r="Q19" s="3">
        <f t="shared" si="2"/>
        <v>72.179930909604309</v>
      </c>
    </row>
    <row r="20" spans="1:17" x14ac:dyDescent="0.25">
      <c r="A20">
        <v>3019</v>
      </c>
      <c r="B20" s="3">
        <v>3019</v>
      </c>
      <c r="C20" t="s">
        <v>29</v>
      </c>
      <c r="D20" t="s">
        <v>39</v>
      </c>
      <c r="E20" s="3">
        <v>58.126887050011021</v>
      </c>
      <c r="F20" s="3">
        <v>29.321678338501982</v>
      </c>
      <c r="I20" s="3">
        <f t="shared" si="0"/>
        <v>60</v>
      </c>
      <c r="J20" t="s">
        <v>58</v>
      </c>
      <c r="K20" t="s">
        <v>58</v>
      </c>
      <c r="L20">
        <v>619.35</v>
      </c>
      <c r="M20">
        <v>43.288000000000004</v>
      </c>
      <c r="N20">
        <v>452.81</v>
      </c>
      <c r="O20">
        <v>6.2553999999999998</v>
      </c>
      <c r="P20" s="3" t="s">
        <v>58</v>
      </c>
      <c r="Q20" s="3" t="s">
        <v>58</v>
      </c>
    </row>
    <row r="21" spans="1:17" x14ac:dyDescent="0.25">
      <c r="A21">
        <v>3020</v>
      </c>
      <c r="B21" s="3">
        <v>3020</v>
      </c>
      <c r="C21" t="s">
        <v>30</v>
      </c>
      <c r="D21" t="s">
        <v>40</v>
      </c>
      <c r="E21" s="3">
        <v>32.124217149738776</v>
      </c>
      <c r="F21" s="3">
        <v>51.637124872678328</v>
      </c>
      <c r="I21" s="3">
        <f t="shared" si="0"/>
        <v>60</v>
      </c>
      <c r="J21">
        <v>617.25258371212124</v>
      </c>
      <c r="K21">
        <v>0.24493541808293676</v>
      </c>
      <c r="L21">
        <v>573.93999999999994</v>
      </c>
      <c r="M21">
        <v>43.558000000000007</v>
      </c>
      <c r="N21">
        <v>466.13</v>
      </c>
      <c r="O21">
        <v>2.6967999999999996</v>
      </c>
      <c r="P21" s="3">
        <f t="shared" si="1"/>
        <v>26.88628804133258</v>
      </c>
      <c r="Q21" s="3">
        <f t="shared" si="2"/>
        <v>32.017786062274325</v>
      </c>
    </row>
    <row r="22" spans="1:17" x14ac:dyDescent="0.25">
      <c r="A22">
        <v>3021</v>
      </c>
      <c r="B22" s="3">
        <v>3021</v>
      </c>
      <c r="C22" t="s">
        <v>30</v>
      </c>
      <c r="D22" t="s">
        <v>40</v>
      </c>
      <c r="E22" s="3">
        <v>65.705016600965152</v>
      </c>
      <c r="F22" s="3">
        <v>60.10537478363694</v>
      </c>
      <c r="I22" s="3">
        <f t="shared" si="0"/>
        <v>60</v>
      </c>
      <c r="J22">
        <v>552.44493579545463</v>
      </c>
      <c r="K22">
        <v>0.26023255813953489</v>
      </c>
      <c r="L22">
        <v>578.86</v>
      </c>
      <c r="M22">
        <v>44.183999999999997</v>
      </c>
      <c r="N22">
        <v>467.93</v>
      </c>
      <c r="O22">
        <v>3.5857000000000001</v>
      </c>
      <c r="P22" s="3">
        <f t="shared" si="1"/>
        <v>24.409227043186366</v>
      </c>
      <c r="Q22" s="3">
        <f t="shared" si="2"/>
        <v>30.040369711445781</v>
      </c>
    </row>
    <row r="23" spans="1:17" x14ac:dyDescent="0.25">
      <c r="A23">
        <v>3022</v>
      </c>
      <c r="B23" s="3">
        <v>3022</v>
      </c>
      <c r="C23" t="s">
        <v>29</v>
      </c>
      <c r="D23" t="s">
        <v>39</v>
      </c>
      <c r="E23" s="3">
        <v>27.084920267812542</v>
      </c>
      <c r="F23" s="3">
        <v>25.752925312100917</v>
      </c>
      <c r="I23" s="3">
        <f t="shared" si="0"/>
        <v>60</v>
      </c>
      <c r="J23">
        <v>711.60350468319564</v>
      </c>
      <c r="K23" t="s">
        <v>58</v>
      </c>
      <c r="L23">
        <v>628.05999999999995</v>
      </c>
      <c r="M23">
        <v>37.231000000000002</v>
      </c>
      <c r="N23">
        <v>450.98</v>
      </c>
      <c r="O23">
        <v>4.0784000000000002</v>
      </c>
      <c r="P23" s="3">
        <f t="shared" si="1"/>
        <v>26.493710082860058</v>
      </c>
      <c r="Q23" s="3" t="s">
        <v>58</v>
      </c>
    </row>
    <row r="24" spans="1:17" x14ac:dyDescent="0.25">
      <c r="A24">
        <v>3023</v>
      </c>
      <c r="B24" s="3">
        <v>3023</v>
      </c>
      <c r="C24" t="s">
        <v>28</v>
      </c>
      <c r="D24" t="s">
        <v>38</v>
      </c>
      <c r="E24" s="3">
        <v>45.713554028988597</v>
      </c>
      <c r="F24" s="3">
        <v>57.920927954677552</v>
      </c>
      <c r="I24" s="3">
        <f t="shared" si="0"/>
        <v>76.790000000000006</v>
      </c>
      <c r="J24">
        <v>2185.2747924528303</v>
      </c>
      <c r="K24">
        <v>0.35149654643131234</v>
      </c>
      <c r="L24">
        <v>448.12</v>
      </c>
      <c r="M24">
        <v>23.311</v>
      </c>
      <c r="N24">
        <v>479.23</v>
      </c>
      <c r="O24">
        <v>5.1337000000000002</v>
      </c>
      <c r="P24" s="3">
        <f t="shared" si="1"/>
        <v>50.940940686867926</v>
      </c>
      <c r="Q24" s="3">
        <f t="shared" si="2"/>
        <v>71.638911638183984</v>
      </c>
    </row>
    <row r="25" spans="1:17" x14ac:dyDescent="0.25">
      <c r="A25">
        <v>3024</v>
      </c>
      <c r="B25" s="3">
        <v>3024</v>
      </c>
      <c r="C25" t="s">
        <v>27</v>
      </c>
      <c r="D25" t="s">
        <v>37</v>
      </c>
      <c r="E25" s="3">
        <v>79.860745001716296</v>
      </c>
      <c r="F25" s="3">
        <v>153.33112621814018</v>
      </c>
      <c r="I25" s="3">
        <f t="shared" si="0"/>
        <v>0</v>
      </c>
      <c r="J25" t="s">
        <v>58</v>
      </c>
      <c r="K25" t="s">
        <v>58</v>
      </c>
      <c r="L25" t="s">
        <v>58</v>
      </c>
      <c r="M25" t="s">
        <v>58</v>
      </c>
      <c r="N25" t="s">
        <v>58</v>
      </c>
      <c r="O25" t="s">
        <v>58</v>
      </c>
      <c r="P25" s="3" t="s">
        <v>58</v>
      </c>
      <c r="Q25" s="3" t="s">
        <v>58</v>
      </c>
    </row>
    <row r="26" spans="1:17" x14ac:dyDescent="0.25">
      <c r="A26">
        <v>3025</v>
      </c>
      <c r="B26" s="3">
        <v>3025</v>
      </c>
      <c r="C26" t="s">
        <v>28</v>
      </c>
      <c r="D26" t="s">
        <v>38</v>
      </c>
      <c r="E26" s="3">
        <v>47.499995801581967</v>
      </c>
      <c r="F26" s="3">
        <v>11.359630252442367</v>
      </c>
      <c r="I26" s="3">
        <f t="shared" si="0"/>
        <v>76.790000000000006</v>
      </c>
      <c r="J26">
        <v>2718.0178562635688</v>
      </c>
      <c r="K26">
        <v>0.39130434782608697</v>
      </c>
      <c r="L26">
        <v>447.65999999999997</v>
      </c>
      <c r="M26">
        <v>23.220999999999997</v>
      </c>
      <c r="N26">
        <v>467.39</v>
      </c>
      <c r="O26">
        <v>5.1358999999999995</v>
      </c>
      <c r="P26" s="3">
        <f t="shared" si="1"/>
        <v>63.115092640296325</v>
      </c>
      <c r="Q26" s="3">
        <f t="shared" si="2"/>
        <v>84.829820497160426</v>
      </c>
    </row>
    <row r="27" spans="1:17" x14ac:dyDescent="0.25">
      <c r="A27">
        <v>3026</v>
      </c>
      <c r="B27" s="3">
        <v>3026</v>
      </c>
      <c r="C27" t="s">
        <v>30</v>
      </c>
      <c r="D27" t="s">
        <v>40</v>
      </c>
      <c r="E27" s="3">
        <v>31.094249452148489</v>
      </c>
      <c r="F27" s="3">
        <v>37.237402093973458</v>
      </c>
      <c r="I27" s="3">
        <f t="shared" si="0"/>
        <v>60</v>
      </c>
      <c r="J27">
        <v>515.89252537878792</v>
      </c>
      <c r="K27">
        <v>0.2919435215946844</v>
      </c>
      <c r="L27">
        <v>600.63</v>
      </c>
      <c r="M27">
        <v>42.135999999999996</v>
      </c>
      <c r="N27">
        <v>474.44000000000005</v>
      </c>
      <c r="O27">
        <v>2.7006000000000001</v>
      </c>
      <c r="P27" s="3">
        <f t="shared" si="1"/>
        <v>21.737647449360608</v>
      </c>
      <c r="Q27" s="3">
        <f t="shared" si="2"/>
        <v>25.116650292368735</v>
      </c>
    </row>
    <row r="28" spans="1:17" x14ac:dyDescent="0.25">
      <c r="A28">
        <v>3027</v>
      </c>
      <c r="B28" s="3">
        <v>3027</v>
      </c>
      <c r="C28" t="s">
        <v>27</v>
      </c>
      <c r="D28" t="s">
        <v>37</v>
      </c>
      <c r="E28" s="3">
        <v>34.012720030151144</v>
      </c>
      <c r="F28" s="3">
        <v>74.472929348256159</v>
      </c>
      <c r="I28" s="3">
        <f t="shared" si="0"/>
        <v>0</v>
      </c>
      <c r="J28" t="s">
        <v>58</v>
      </c>
      <c r="K28" t="s">
        <v>58</v>
      </c>
      <c r="L28" t="s">
        <v>58</v>
      </c>
      <c r="M28" t="s">
        <v>58</v>
      </c>
      <c r="N28" t="s">
        <v>58</v>
      </c>
      <c r="O28" t="s">
        <v>58</v>
      </c>
      <c r="P28" s="3" t="s">
        <v>58</v>
      </c>
      <c r="Q28" s="3" t="s">
        <v>58</v>
      </c>
    </row>
    <row r="29" spans="1:17" x14ac:dyDescent="0.25">
      <c r="A29">
        <v>3028</v>
      </c>
      <c r="B29" s="3">
        <v>3028</v>
      </c>
      <c r="C29" t="s">
        <v>29</v>
      </c>
      <c r="D29" t="s">
        <v>39</v>
      </c>
      <c r="E29" s="3">
        <v>39.26589302409279</v>
      </c>
      <c r="F29" s="3">
        <v>58.786933340473155</v>
      </c>
      <c r="I29" s="3">
        <f t="shared" si="0"/>
        <v>60</v>
      </c>
      <c r="J29">
        <v>451.84657906336088</v>
      </c>
      <c r="K29" t="s">
        <v>58</v>
      </c>
      <c r="L29">
        <v>630.20000000000005</v>
      </c>
      <c r="M29">
        <v>41.589999999999996</v>
      </c>
      <c r="N29">
        <v>449.61</v>
      </c>
      <c r="O29">
        <v>4.9026999999999994</v>
      </c>
      <c r="P29" s="3">
        <f t="shared" si="1"/>
        <v>18.792299223245177</v>
      </c>
      <c r="Q29" s="3" t="s">
        <v>58</v>
      </c>
    </row>
    <row r="30" spans="1:17" x14ac:dyDescent="0.25">
      <c r="A30">
        <v>3029</v>
      </c>
      <c r="B30" s="3">
        <v>3029</v>
      </c>
      <c r="C30" t="s">
        <v>28</v>
      </c>
      <c r="D30" t="s">
        <v>38</v>
      </c>
      <c r="E30" s="3">
        <v>30.655039199903626</v>
      </c>
      <c r="F30" s="3">
        <v>15.279885496510774</v>
      </c>
      <c r="I30" s="3">
        <f t="shared" si="0"/>
        <v>76.790000000000006</v>
      </c>
      <c r="J30">
        <v>1885.1758268590452</v>
      </c>
      <c r="K30">
        <v>0.39656057494866531</v>
      </c>
      <c r="L30">
        <v>447.23999999999995</v>
      </c>
      <c r="M30">
        <v>23.731000000000002</v>
      </c>
      <c r="N30">
        <v>498.04</v>
      </c>
      <c r="O30">
        <v>5.0952000000000002</v>
      </c>
      <c r="P30" s="3">
        <f t="shared" si="1"/>
        <v>44.737107547192004</v>
      </c>
      <c r="Q30" s="3">
        <f t="shared" si="2"/>
        <v>59.35340065363323</v>
      </c>
    </row>
    <row r="31" spans="1:17" x14ac:dyDescent="0.25">
      <c r="A31">
        <v>3030</v>
      </c>
      <c r="B31" s="3">
        <v>3030</v>
      </c>
      <c r="C31" t="s">
        <v>29</v>
      </c>
      <c r="D31" t="s">
        <v>39</v>
      </c>
      <c r="E31" s="3">
        <v>40.004864797722824</v>
      </c>
      <c r="F31" s="3">
        <v>64.389986336711289</v>
      </c>
      <c r="I31" s="3">
        <f t="shared" si="0"/>
        <v>60</v>
      </c>
      <c r="J31">
        <v>289.15255335169877</v>
      </c>
      <c r="K31" t="s">
        <v>58</v>
      </c>
      <c r="L31">
        <v>621.96</v>
      </c>
      <c r="M31">
        <v>45.216999999999999</v>
      </c>
      <c r="N31">
        <v>448.56</v>
      </c>
      <c r="O31">
        <v>5.3475999999999999</v>
      </c>
      <c r="P31" s="3">
        <f t="shared" si="1"/>
        <v>13.074611004903764</v>
      </c>
      <c r="Q31" s="3" t="s">
        <v>58</v>
      </c>
    </row>
    <row r="32" spans="1:17" x14ac:dyDescent="0.25">
      <c r="A32">
        <v>3031</v>
      </c>
      <c r="B32" s="3">
        <v>3031</v>
      </c>
      <c r="C32" t="s">
        <v>30</v>
      </c>
      <c r="D32" t="s">
        <v>40</v>
      </c>
      <c r="E32" s="3">
        <v>33.052613942576059</v>
      </c>
      <c r="F32" s="3">
        <v>30.390587258896808</v>
      </c>
      <c r="I32" s="3">
        <f t="shared" si="0"/>
        <v>60</v>
      </c>
      <c r="J32">
        <v>390.08944412878787</v>
      </c>
      <c r="K32">
        <v>0.28288209606986903</v>
      </c>
      <c r="L32">
        <v>598.21</v>
      </c>
      <c r="M32">
        <v>37.478999999999999</v>
      </c>
      <c r="N32">
        <v>464.65000000000003</v>
      </c>
      <c r="O32">
        <v>3.2694000000000001</v>
      </c>
      <c r="P32" s="3">
        <f t="shared" si="1"/>
        <v>14.620162276502841</v>
      </c>
      <c r="Q32" s="3">
        <f t="shared" si="2"/>
        <v>17.853249049432506</v>
      </c>
    </row>
    <row r="33" spans="1:17" x14ac:dyDescent="0.25">
      <c r="A33">
        <v>3032</v>
      </c>
      <c r="B33" s="3">
        <v>3032</v>
      </c>
      <c r="C33" t="s">
        <v>27</v>
      </c>
      <c r="D33" t="s">
        <v>37</v>
      </c>
      <c r="E33" s="3">
        <v>174.80029362374691</v>
      </c>
      <c r="F33" s="3">
        <v>196.33785285735871</v>
      </c>
      <c r="I33" s="3">
        <f t="shared" si="0"/>
        <v>0</v>
      </c>
      <c r="J33" t="s">
        <v>58</v>
      </c>
      <c r="K33" t="s">
        <v>58</v>
      </c>
      <c r="L33" t="s">
        <v>58</v>
      </c>
      <c r="M33" t="s">
        <v>58</v>
      </c>
      <c r="N33" t="s">
        <v>58</v>
      </c>
      <c r="O33" t="s">
        <v>58</v>
      </c>
      <c r="P33" s="3" t="s">
        <v>58</v>
      </c>
      <c r="Q33" s="3" t="s">
        <v>58</v>
      </c>
    </row>
    <row r="34" spans="1:17" x14ac:dyDescent="0.25">
      <c r="A34">
        <v>3033</v>
      </c>
      <c r="B34" s="3">
        <v>3033</v>
      </c>
      <c r="C34" t="s">
        <v>28</v>
      </c>
      <c r="D34" s="3" t="s">
        <v>41</v>
      </c>
      <c r="E34" s="3">
        <v>140.19324335179402</v>
      </c>
      <c r="F34" s="3">
        <v>339.82745224239318</v>
      </c>
      <c r="I34" s="3">
        <f t="shared" si="0"/>
        <v>76.790000000000006</v>
      </c>
      <c r="J34" s="3">
        <v>2587.7620352618765</v>
      </c>
      <c r="K34" s="3">
        <v>0.41283262869932857</v>
      </c>
      <c r="L34" s="3">
        <v>453</v>
      </c>
      <c r="M34" s="3">
        <v>30.335999999999999</v>
      </c>
      <c r="N34" s="3">
        <v>475.18</v>
      </c>
      <c r="O34" s="3">
        <v>7.2055000000000007</v>
      </c>
      <c r="P34" s="3">
        <f t="shared" si="1"/>
        <v>78.502349101704283</v>
      </c>
      <c r="Q34" s="3">
        <f t="shared" si="2"/>
        <v>105.02252245937451</v>
      </c>
    </row>
    <row r="35" spans="1:17" s="3" customFormat="1" x14ac:dyDescent="0.25">
      <c r="A35" s="3">
        <v>3034</v>
      </c>
      <c r="B35" s="3">
        <v>3034</v>
      </c>
      <c r="C35" s="3" t="s">
        <v>28</v>
      </c>
      <c r="D35" s="3" t="s">
        <v>42</v>
      </c>
      <c r="E35" s="3">
        <v>59.851680263199704</v>
      </c>
      <c r="I35" s="3">
        <f t="shared" si="0"/>
        <v>76.790000000000006</v>
      </c>
      <c r="J35" s="3">
        <v>2911.3009448321418</v>
      </c>
      <c r="K35" s="3" t="s">
        <v>58</v>
      </c>
      <c r="L35" s="3">
        <v>0</v>
      </c>
      <c r="M35" s="3">
        <v>0</v>
      </c>
      <c r="N35" s="3">
        <v>0</v>
      </c>
      <c r="O35" s="3">
        <v>0</v>
      </c>
      <c r="P35" s="3">
        <f t="shared" si="1"/>
        <v>0</v>
      </c>
      <c r="Q35" s="3" t="s">
        <v>58</v>
      </c>
    </row>
    <row r="36" spans="1:17" s="3" customFormat="1" x14ac:dyDescent="0.25">
      <c r="A36" s="3">
        <v>3035</v>
      </c>
      <c r="B36" s="3">
        <v>3035</v>
      </c>
      <c r="C36" s="3" t="s">
        <v>28</v>
      </c>
      <c r="D36" s="3" t="s">
        <v>43</v>
      </c>
      <c r="E36" s="3">
        <v>172.94797519841691</v>
      </c>
      <c r="I36" s="3">
        <f t="shared" si="0"/>
        <v>76.790000000000006</v>
      </c>
      <c r="J36" s="3">
        <v>2453.0864499186482</v>
      </c>
      <c r="K36" s="3" t="s">
        <v>58</v>
      </c>
      <c r="L36" s="3">
        <v>0</v>
      </c>
      <c r="M36" s="3">
        <v>0</v>
      </c>
      <c r="N36" s="3">
        <v>0</v>
      </c>
      <c r="O36" s="3">
        <v>0</v>
      </c>
      <c r="P36" s="3">
        <f t="shared" si="1"/>
        <v>0</v>
      </c>
      <c r="Q36" s="3" t="s">
        <v>58</v>
      </c>
    </row>
    <row r="37" spans="1:17" s="3" customFormat="1" x14ac:dyDescent="0.25">
      <c r="A37" s="3">
        <v>3036</v>
      </c>
      <c r="B37" s="3">
        <v>3036</v>
      </c>
      <c r="C37" s="3" t="s">
        <v>28</v>
      </c>
      <c r="D37" t="s">
        <v>44</v>
      </c>
      <c r="E37" s="3">
        <v>196.81978258664617</v>
      </c>
      <c r="I37" s="3">
        <f t="shared" si="0"/>
        <v>76.790000000000006</v>
      </c>
      <c r="J37">
        <v>2862.6321995542021</v>
      </c>
      <c r="K37" t="s">
        <v>58</v>
      </c>
      <c r="L37">
        <v>0</v>
      </c>
      <c r="M37">
        <v>0</v>
      </c>
      <c r="N37">
        <v>0</v>
      </c>
      <c r="O37">
        <v>0</v>
      </c>
      <c r="P37" s="3">
        <f t="shared" si="1"/>
        <v>0</v>
      </c>
      <c r="Q37" s="3" t="s">
        <v>58</v>
      </c>
    </row>
    <row r="38" spans="1:17" x14ac:dyDescent="0.25">
      <c r="A38">
        <v>3037</v>
      </c>
      <c r="B38" s="3">
        <v>3037</v>
      </c>
      <c r="C38" s="3" t="s">
        <v>28</v>
      </c>
      <c r="D38" s="3" t="s">
        <v>41</v>
      </c>
      <c r="E38" s="3">
        <v>192.35090486365323</v>
      </c>
      <c r="F38" s="3">
        <v>146.38015537740557</v>
      </c>
      <c r="I38" s="3">
        <f t="shared" si="0"/>
        <v>76.790000000000006</v>
      </c>
      <c r="J38" s="3">
        <v>2144.6563018867928</v>
      </c>
      <c r="K38" s="3">
        <v>0.35884496776002239</v>
      </c>
      <c r="L38" s="3">
        <v>451.48</v>
      </c>
      <c r="M38" s="3">
        <v>28.898000000000003</v>
      </c>
      <c r="N38" s="3">
        <v>472.76000000000005</v>
      </c>
      <c r="O38" s="3">
        <v>5.6097000000000001</v>
      </c>
      <c r="P38" s="3">
        <f t="shared" si="1"/>
        <v>61.976277811924547</v>
      </c>
      <c r="Q38" s="3">
        <f t="shared" si="2"/>
        <v>83.472073929471392</v>
      </c>
    </row>
    <row r="39" spans="1:17" s="3" customFormat="1" x14ac:dyDescent="0.25">
      <c r="A39" s="3">
        <v>3038</v>
      </c>
      <c r="B39" s="3">
        <v>3038</v>
      </c>
      <c r="C39" s="3" t="s">
        <v>28</v>
      </c>
      <c r="D39" s="3" t="s">
        <v>44</v>
      </c>
      <c r="E39" s="3">
        <v>41.972676580035035</v>
      </c>
      <c r="I39" s="3">
        <f t="shared" si="0"/>
        <v>76.790000000000006</v>
      </c>
      <c r="J39" s="3">
        <v>2390.1510571477602</v>
      </c>
      <c r="K39" s="3" t="s">
        <v>58</v>
      </c>
      <c r="L39" s="3">
        <v>0</v>
      </c>
      <c r="M39" s="3">
        <v>0</v>
      </c>
      <c r="N39" s="3">
        <v>0</v>
      </c>
      <c r="O39" s="3">
        <v>0</v>
      </c>
      <c r="P39" s="3">
        <f t="shared" si="1"/>
        <v>0</v>
      </c>
      <c r="Q39" s="3" t="s">
        <v>58</v>
      </c>
    </row>
    <row r="40" spans="1:17" s="3" customFormat="1" x14ac:dyDescent="0.25">
      <c r="A40" s="3">
        <v>3039</v>
      </c>
      <c r="B40" s="3">
        <v>3039</v>
      </c>
      <c r="C40" s="3" t="s">
        <v>28</v>
      </c>
      <c r="D40" s="3" t="s">
        <v>42</v>
      </c>
      <c r="E40" s="3">
        <v>71.614310327167985</v>
      </c>
      <c r="I40" s="3">
        <f t="shared" si="0"/>
        <v>76.790000000000006</v>
      </c>
      <c r="J40" s="3">
        <v>22.081851484580994</v>
      </c>
      <c r="K40" s="3" t="s">
        <v>58</v>
      </c>
      <c r="L40" s="3">
        <v>0</v>
      </c>
      <c r="M40" s="3">
        <v>0</v>
      </c>
      <c r="N40" s="3">
        <v>0</v>
      </c>
      <c r="O40" s="3">
        <v>0</v>
      </c>
      <c r="P40" s="3">
        <f t="shared" si="1"/>
        <v>0</v>
      </c>
      <c r="Q40" s="3" t="s">
        <v>58</v>
      </c>
    </row>
    <row r="41" spans="1:17" s="3" customFormat="1" x14ac:dyDescent="0.25">
      <c r="A41" s="3">
        <v>3040</v>
      </c>
      <c r="B41" s="3">
        <v>3040</v>
      </c>
      <c r="C41" s="3" t="s">
        <v>28</v>
      </c>
      <c r="D41" t="s">
        <v>43</v>
      </c>
      <c r="E41" s="3">
        <v>590.95106842791733</v>
      </c>
      <c r="I41" s="3">
        <f t="shared" si="0"/>
        <v>76.790000000000006</v>
      </c>
      <c r="J41">
        <v>2376.6217356414077</v>
      </c>
      <c r="K41" t="s">
        <v>58</v>
      </c>
      <c r="L41">
        <v>0</v>
      </c>
      <c r="M41">
        <v>0</v>
      </c>
      <c r="N41">
        <v>0</v>
      </c>
      <c r="O41">
        <v>0</v>
      </c>
      <c r="P41" s="3">
        <f t="shared" si="1"/>
        <v>0</v>
      </c>
      <c r="Q41" s="3" t="s">
        <v>58</v>
      </c>
    </row>
    <row r="42" spans="1:17" x14ac:dyDescent="0.25">
      <c r="A42">
        <v>3041</v>
      </c>
      <c r="B42" s="3">
        <v>3041</v>
      </c>
      <c r="C42" s="3" t="s">
        <v>28</v>
      </c>
      <c r="D42" s="3" t="s">
        <v>41</v>
      </c>
      <c r="E42" s="3">
        <v>335.4029985421181</v>
      </c>
      <c r="F42" s="3">
        <v>34.225874849441993</v>
      </c>
      <c r="I42" s="3">
        <f t="shared" si="0"/>
        <v>76.790000000000006</v>
      </c>
      <c r="J42" s="3">
        <v>1836.6357492372342</v>
      </c>
      <c r="K42" s="3">
        <v>0.33381191672648958</v>
      </c>
      <c r="L42" s="3">
        <v>451.61</v>
      </c>
      <c r="M42" s="3">
        <v>31.747999999999998</v>
      </c>
      <c r="N42" s="3">
        <v>490.15</v>
      </c>
      <c r="O42" s="3">
        <v>6.7420999999999998</v>
      </c>
      <c r="P42" s="3">
        <f t="shared" si="1"/>
        <v>58.309511766783714</v>
      </c>
      <c r="Q42" s="3">
        <f>(J42/K42)*(1-K42)*(O42/1000)+P42</f>
        <v>83.021816259723991</v>
      </c>
    </row>
    <row r="43" spans="1:17" s="3" customFormat="1" x14ac:dyDescent="0.25">
      <c r="A43" s="3">
        <v>3042</v>
      </c>
      <c r="B43" s="3">
        <v>3042</v>
      </c>
      <c r="C43" s="3" t="s">
        <v>28</v>
      </c>
      <c r="D43" s="3" t="s">
        <v>43</v>
      </c>
      <c r="E43" s="3">
        <v>129.30564947838135</v>
      </c>
      <c r="I43" s="3">
        <f t="shared" si="0"/>
        <v>76.790000000000006</v>
      </c>
      <c r="J43" s="3">
        <v>2126.6308675378505</v>
      </c>
      <c r="K43" s="3" t="s">
        <v>58</v>
      </c>
      <c r="L43" s="3">
        <v>0</v>
      </c>
      <c r="M43" s="3">
        <v>0</v>
      </c>
      <c r="N43" s="3">
        <v>0</v>
      </c>
      <c r="O43" s="3">
        <v>0</v>
      </c>
      <c r="P43" s="3">
        <f t="shared" si="1"/>
        <v>0</v>
      </c>
      <c r="Q43" s="3" t="s">
        <v>58</v>
      </c>
    </row>
    <row r="44" spans="1:17" s="3" customFormat="1" x14ac:dyDescent="0.25">
      <c r="A44" s="3">
        <v>3043</v>
      </c>
      <c r="B44" s="3">
        <v>3043</v>
      </c>
      <c r="C44" s="3" t="s">
        <v>28</v>
      </c>
      <c r="D44" s="3" t="s">
        <v>44</v>
      </c>
      <c r="E44" s="3">
        <v>89.958205432118405</v>
      </c>
      <c r="I44" s="3">
        <f t="shared" si="0"/>
        <v>76.790000000000006</v>
      </c>
      <c r="J44" s="3">
        <v>2012.032484300722</v>
      </c>
      <c r="K44" s="3" t="s">
        <v>58</v>
      </c>
      <c r="L44" s="3">
        <v>0</v>
      </c>
      <c r="M44" s="3">
        <v>0</v>
      </c>
      <c r="N44" s="3">
        <v>0</v>
      </c>
      <c r="O44" s="3">
        <v>0</v>
      </c>
      <c r="P44" s="3">
        <f t="shared" si="1"/>
        <v>0</v>
      </c>
      <c r="Q44" s="3" t="s">
        <v>58</v>
      </c>
    </row>
    <row r="45" spans="1:17" s="3" customFormat="1" x14ac:dyDescent="0.25">
      <c r="A45" s="3">
        <v>3044</v>
      </c>
      <c r="B45" s="3">
        <v>3044</v>
      </c>
      <c r="C45" s="3" t="s">
        <v>28</v>
      </c>
      <c r="D45" t="s">
        <v>42</v>
      </c>
      <c r="E45" s="3">
        <v>34.4421924448217</v>
      </c>
      <c r="I45" s="3">
        <f t="shared" si="0"/>
        <v>76.790000000000006</v>
      </c>
      <c r="J45">
        <v>1895.4751249210267</v>
      </c>
      <c r="K45" t="s">
        <v>58</v>
      </c>
      <c r="L45">
        <v>0</v>
      </c>
      <c r="M45">
        <v>0</v>
      </c>
      <c r="N45">
        <v>0</v>
      </c>
      <c r="O45">
        <v>0</v>
      </c>
      <c r="P45" s="3">
        <f t="shared" si="1"/>
        <v>0</v>
      </c>
      <c r="Q45" s="3" t="s">
        <v>58</v>
      </c>
    </row>
    <row r="46" spans="1:17" x14ac:dyDescent="0.25">
      <c r="A46" s="3">
        <v>3045</v>
      </c>
      <c r="B46" s="3">
        <v>3045</v>
      </c>
      <c r="C46" s="3" t="s">
        <v>28</v>
      </c>
      <c r="D46" s="3" t="s">
        <v>44</v>
      </c>
      <c r="E46" s="3">
        <v>53.981223474699206</v>
      </c>
      <c r="F46" s="3">
        <v>26.941923147642992</v>
      </c>
      <c r="I46" s="3">
        <f t="shared" si="0"/>
        <v>76.790000000000006</v>
      </c>
      <c r="J46" s="3">
        <v>1863.2382307470436</v>
      </c>
      <c r="K46" s="3">
        <v>0.35389482008699091</v>
      </c>
      <c r="L46" s="3">
        <v>451.87</v>
      </c>
      <c r="M46" s="3">
        <v>27.387999999999998</v>
      </c>
      <c r="N46" s="3">
        <v>468.64</v>
      </c>
      <c r="O46" s="3">
        <v>5.3159000000000001</v>
      </c>
      <c r="P46" s="3">
        <f t="shared" si="1"/>
        <v>51.030368663700031</v>
      </c>
      <c r="Q46" s="3">
        <f t="shared" si="2"/>
        <v>69.113523717435555</v>
      </c>
    </row>
    <row r="47" spans="1:17" s="3" customFormat="1" x14ac:dyDescent="0.25">
      <c r="A47" s="3">
        <v>3046</v>
      </c>
      <c r="B47" s="3">
        <v>3046</v>
      </c>
      <c r="C47" s="3" t="s">
        <v>28</v>
      </c>
      <c r="D47" s="3" t="s">
        <v>41</v>
      </c>
      <c r="E47" s="3">
        <v>38.050371792325734</v>
      </c>
      <c r="I47" s="3">
        <f t="shared" si="0"/>
        <v>76.790000000000006</v>
      </c>
      <c r="J47" s="3">
        <v>2124.6595065312044</v>
      </c>
      <c r="K47" s="3" t="s">
        <v>58</v>
      </c>
      <c r="L47" s="3">
        <v>0</v>
      </c>
      <c r="M47" s="3">
        <v>0</v>
      </c>
      <c r="N47" s="3">
        <v>0</v>
      </c>
      <c r="O47" s="3">
        <v>0</v>
      </c>
      <c r="P47" s="3">
        <f t="shared" si="1"/>
        <v>0</v>
      </c>
      <c r="Q47" s="3" t="s">
        <v>58</v>
      </c>
    </row>
    <row r="48" spans="1:17" s="3" customFormat="1" x14ac:dyDescent="0.25">
      <c r="A48" s="3">
        <v>3047</v>
      </c>
      <c r="B48" s="3">
        <v>3047</v>
      </c>
      <c r="C48" s="3" t="s">
        <v>28</v>
      </c>
      <c r="D48" s="3" t="s">
        <v>42</v>
      </c>
      <c r="E48" s="3">
        <v>30.193939279529332</v>
      </c>
      <c r="I48" s="3">
        <f t="shared" si="0"/>
        <v>76.790000000000006</v>
      </c>
      <c r="J48" s="3">
        <v>1860.8545746941586</v>
      </c>
      <c r="K48" s="3" t="s">
        <v>58</v>
      </c>
      <c r="L48" s="3">
        <v>0</v>
      </c>
      <c r="M48" s="3">
        <v>0</v>
      </c>
      <c r="N48" s="3">
        <v>0</v>
      </c>
      <c r="O48" s="3">
        <v>0</v>
      </c>
      <c r="P48" s="3">
        <f t="shared" si="1"/>
        <v>0</v>
      </c>
      <c r="Q48" s="3" t="s">
        <v>58</v>
      </c>
    </row>
    <row r="49" spans="1:17" s="3" customFormat="1" x14ac:dyDescent="0.25">
      <c r="A49" s="3">
        <v>3048</v>
      </c>
      <c r="B49" s="3">
        <v>3048</v>
      </c>
      <c r="C49" s="3" t="s">
        <v>28</v>
      </c>
      <c r="D49" t="s">
        <v>43</v>
      </c>
      <c r="E49" s="3">
        <v>29.323385397753604</v>
      </c>
      <c r="I49" s="3">
        <f t="shared" si="0"/>
        <v>76.790000000000006</v>
      </c>
      <c r="J49">
        <v>2195.5480219215619</v>
      </c>
      <c r="K49" t="s">
        <v>58</v>
      </c>
      <c r="L49">
        <v>0</v>
      </c>
      <c r="M49">
        <v>0</v>
      </c>
      <c r="N49">
        <v>0</v>
      </c>
      <c r="O49">
        <v>0</v>
      </c>
      <c r="P49" s="3">
        <f t="shared" si="1"/>
        <v>0</v>
      </c>
      <c r="Q49" s="3" t="s">
        <v>58</v>
      </c>
    </row>
    <row r="50" spans="1:17" x14ac:dyDescent="0.25">
      <c r="A50">
        <v>4001</v>
      </c>
      <c r="B50" s="3">
        <v>4001</v>
      </c>
      <c r="C50" t="s">
        <v>26</v>
      </c>
      <c r="D50" t="s">
        <v>45</v>
      </c>
      <c r="F50" s="3">
        <v>253.73046154380327</v>
      </c>
      <c r="I50" s="3">
        <f t="shared" si="0"/>
        <v>78.569999999999993</v>
      </c>
      <c r="K50" t="s">
        <v>58</v>
      </c>
      <c r="L50" t="s">
        <v>58</v>
      </c>
      <c r="M50" t="s">
        <v>58</v>
      </c>
      <c r="N50" t="s">
        <v>58</v>
      </c>
      <c r="O50" t="s">
        <v>58</v>
      </c>
      <c r="P50" s="3" t="s">
        <v>58</v>
      </c>
      <c r="Q50" s="3" t="s">
        <v>58</v>
      </c>
    </row>
    <row r="51" spans="1:17" x14ac:dyDescent="0.25">
      <c r="A51" s="12" t="s">
        <v>9</v>
      </c>
      <c r="B51" s="12">
        <v>4002</v>
      </c>
      <c r="C51" t="s">
        <v>26</v>
      </c>
      <c r="D51" t="s">
        <v>46</v>
      </c>
      <c r="E51" s="3">
        <v>186.05013182727797</v>
      </c>
      <c r="F51" s="12">
        <v>120.53974132670564</v>
      </c>
      <c r="G51" s="12"/>
      <c r="I51" s="3">
        <f t="shared" si="0"/>
        <v>78.569999999999993</v>
      </c>
      <c r="J51">
        <v>3006.0998814016148</v>
      </c>
      <c r="K51">
        <v>0.40465631929046564</v>
      </c>
      <c r="L51">
        <v>448.54999999999995</v>
      </c>
      <c r="M51">
        <v>24.984000000000002</v>
      </c>
      <c r="N51">
        <v>470.20000000000005</v>
      </c>
      <c r="O51">
        <v>5.5071000000000003</v>
      </c>
      <c r="P51" s="3">
        <f t="shared" si="1"/>
        <v>75.104399436937953</v>
      </c>
      <c r="Q51" s="3">
        <f t="shared" si="2"/>
        <v>99.460501784163952</v>
      </c>
    </row>
    <row r="52" spans="1:17" x14ac:dyDescent="0.25">
      <c r="A52" s="12">
        <v>4003</v>
      </c>
      <c r="B52" s="12">
        <v>4003</v>
      </c>
      <c r="C52" t="s">
        <v>26</v>
      </c>
      <c r="D52" t="s">
        <v>47</v>
      </c>
      <c r="E52" s="3">
        <v>448.86252747771186</v>
      </c>
      <c r="F52" s="12">
        <v>120.53974132670564</v>
      </c>
      <c r="G52" s="12"/>
      <c r="I52" s="3">
        <f t="shared" si="0"/>
        <v>78.569999999999993</v>
      </c>
      <c r="J52">
        <v>4256.1580185805933</v>
      </c>
      <c r="K52" t="s">
        <v>58</v>
      </c>
      <c r="L52">
        <v>0</v>
      </c>
      <c r="M52">
        <v>0</v>
      </c>
      <c r="N52">
        <v>0</v>
      </c>
      <c r="O52">
        <v>0</v>
      </c>
      <c r="P52" s="3">
        <f t="shared" si="1"/>
        <v>0</v>
      </c>
      <c r="Q52" s="3" t="s">
        <v>58</v>
      </c>
    </row>
    <row r="53" spans="1:17" x14ac:dyDescent="0.25">
      <c r="A53" s="12" t="s">
        <v>10</v>
      </c>
      <c r="B53" s="12">
        <v>4004</v>
      </c>
      <c r="C53" t="s">
        <v>26</v>
      </c>
      <c r="D53" t="s">
        <v>46</v>
      </c>
      <c r="E53" s="3">
        <v>357.77978912855554</v>
      </c>
      <c r="F53" s="12">
        <v>120.863820972624</v>
      </c>
      <c r="G53" s="12"/>
      <c r="I53" s="3">
        <f t="shared" si="0"/>
        <v>78.569999999999993</v>
      </c>
      <c r="J53">
        <v>1312.4803296994246</v>
      </c>
      <c r="K53">
        <v>0.39853024307518375</v>
      </c>
      <c r="L53">
        <v>447.35</v>
      </c>
      <c r="M53">
        <v>22.349999999999998</v>
      </c>
      <c r="N53">
        <v>460.27</v>
      </c>
      <c r="O53">
        <v>3.8239000000000001</v>
      </c>
      <c r="P53" s="3">
        <f t="shared" si="1"/>
        <v>29.333935368782139</v>
      </c>
      <c r="Q53" s="3">
        <f t="shared" si="2"/>
        <v>36.908398232374815</v>
      </c>
    </row>
    <row r="54" spans="1:17" x14ac:dyDescent="0.25">
      <c r="A54" s="12">
        <v>4005</v>
      </c>
      <c r="B54" s="12">
        <v>4005</v>
      </c>
      <c r="C54" t="s">
        <v>26</v>
      </c>
      <c r="D54" t="s">
        <v>47</v>
      </c>
      <c r="E54" s="3">
        <v>245.1850880684236</v>
      </c>
      <c r="F54" s="12">
        <v>120.863820972624</v>
      </c>
      <c r="G54" s="12"/>
      <c r="I54" s="3">
        <f t="shared" si="0"/>
        <v>78.569999999999993</v>
      </c>
      <c r="J54">
        <v>4071.4005362422472</v>
      </c>
      <c r="K54" t="s">
        <v>58</v>
      </c>
      <c r="L54">
        <v>0</v>
      </c>
      <c r="M54">
        <v>0</v>
      </c>
      <c r="N54">
        <v>0</v>
      </c>
      <c r="O54">
        <v>0</v>
      </c>
      <c r="P54" s="3">
        <f t="shared" si="1"/>
        <v>0</v>
      </c>
      <c r="Q54" s="3" t="s">
        <v>58</v>
      </c>
    </row>
    <row r="55" spans="1:17" x14ac:dyDescent="0.25">
      <c r="A55" s="3">
        <v>4006</v>
      </c>
      <c r="B55" s="3">
        <v>4006</v>
      </c>
      <c r="C55" t="s">
        <v>26</v>
      </c>
      <c r="D55" t="s">
        <v>45</v>
      </c>
      <c r="F55" s="3">
        <v>72.963290183512285</v>
      </c>
      <c r="I55" s="3">
        <f t="shared" si="0"/>
        <v>78.569999999999993</v>
      </c>
      <c r="J55" t="s">
        <v>58</v>
      </c>
      <c r="K55" t="s">
        <v>58</v>
      </c>
      <c r="L55" t="s">
        <v>58</v>
      </c>
      <c r="M55" t="s">
        <v>58</v>
      </c>
      <c r="N55" t="s">
        <v>58</v>
      </c>
      <c r="O55" t="s">
        <v>58</v>
      </c>
      <c r="P55" s="3" t="s">
        <v>58</v>
      </c>
      <c r="Q55" s="3" t="s">
        <v>58</v>
      </c>
    </row>
    <row r="56" spans="1:17" x14ac:dyDescent="0.25">
      <c r="A56" s="12" t="s">
        <v>11</v>
      </c>
      <c r="B56" s="12">
        <v>4007</v>
      </c>
      <c r="C56" t="s">
        <v>26</v>
      </c>
      <c r="D56" t="s">
        <v>46</v>
      </c>
      <c r="E56" s="3">
        <v>206.81154759373572</v>
      </c>
      <c r="F56" s="12">
        <v>97.323751772056042</v>
      </c>
      <c r="G56" s="12"/>
      <c r="I56" s="3">
        <f t="shared" si="0"/>
        <v>78.569999999999993</v>
      </c>
      <c r="J56">
        <v>2326.1978890417085</v>
      </c>
      <c r="K56">
        <v>0.39724741945573977</v>
      </c>
      <c r="L56">
        <v>447.9</v>
      </c>
      <c r="M56">
        <v>24.19</v>
      </c>
      <c r="N56">
        <v>466.56</v>
      </c>
      <c r="O56">
        <v>4.3878000000000004</v>
      </c>
      <c r="P56" s="3">
        <f t="shared" si="1"/>
        <v>56.27072693591893</v>
      </c>
      <c r="Q56" s="3">
        <f t="shared" si="2"/>
        <v>71.757875868953732</v>
      </c>
    </row>
    <row r="57" spans="1:17" x14ac:dyDescent="0.25">
      <c r="A57" s="3">
        <v>4008</v>
      </c>
      <c r="B57" s="3">
        <v>4008</v>
      </c>
      <c r="C57" t="s">
        <v>26</v>
      </c>
      <c r="D57" t="s">
        <v>45</v>
      </c>
      <c r="F57" s="3">
        <v>142.94051832867069</v>
      </c>
      <c r="I57" s="3">
        <f t="shared" si="0"/>
        <v>78.569999999999993</v>
      </c>
      <c r="J57" t="s">
        <v>58</v>
      </c>
      <c r="K57" t="s">
        <v>58</v>
      </c>
      <c r="L57" t="s">
        <v>58</v>
      </c>
      <c r="M57" t="s">
        <v>58</v>
      </c>
      <c r="N57" t="s">
        <v>58</v>
      </c>
      <c r="O57" t="s">
        <v>58</v>
      </c>
      <c r="P57" s="3" t="s">
        <v>58</v>
      </c>
      <c r="Q57" s="3" t="s">
        <v>58</v>
      </c>
    </row>
    <row r="58" spans="1:17" x14ac:dyDescent="0.25">
      <c r="A58" s="12">
        <v>4009</v>
      </c>
      <c r="B58" s="12">
        <v>4009</v>
      </c>
      <c r="C58" t="s">
        <v>26</v>
      </c>
      <c r="D58" t="s">
        <v>47</v>
      </c>
      <c r="F58" s="12">
        <v>97.323751772056042</v>
      </c>
      <c r="G58" s="12"/>
      <c r="I58" s="3">
        <f t="shared" si="0"/>
        <v>78.569999999999993</v>
      </c>
      <c r="J58">
        <v>1626.2042316763414</v>
      </c>
      <c r="K58" t="s">
        <v>58</v>
      </c>
      <c r="L58">
        <v>0</v>
      </c>
      <c r="M58">
        <v>0</v>
      </c>
      <c r="N58">
        <v>0</v>
      </c>
      <c r="O58">
        <v>0</v>
      </c>
      <c r="P58" s="3">
        <f t="shared" si="1"/>
        <v>0</v>
      </c>
      <c r="Q58" s="3" t="s">
        <v>58</v>
      </c>
    </row>
    <row r="59" spans="1:17" x14ac:dyDescent="0.25">
      <c r="A59" s="3">
        <v>4010</v>
      </c>
      <c r="B59" s="3">
        <v>4010</v>
      </c>
      <c r="C59" t="s">
        <v>26</v>
      </c>
      <c r="D59" t="s">
        <v>45</v>
      </c>
      <c r="F59" s="3">
        <v>110.21476650726139</v>
      </c>
      <c r="I59" s="3">
        <f t="shared" si="0"/>
        <v>78.569999999999993</v>
      </c>
      <c r="J59" t="s">
        <v>58</v>
      </c>
      <c r="K59" t="s">
        <v>58</v>
      </c>
      <c r="L59" t="s">
        <v>58</v>
      </c>
      <c r="M59" t="s">
        <v>58</v>
      </c>
      <c r="N59" t="s">
        <v>58</v>
      </c>
      <c r="O59" t="s">
        <v>58</v>
      </c>
      <c r="P59" s="3" t="s">
        <v>58</v>
      </c>
      <c r="Q59" s="3" t="s">
        <v>58</v>
      </c>
    </row>
    <row r="60" spans="1:17" x14ac:dyDescent="0.25">
      <c r="A60" s="12" t="s">
        <v>12</v>
      </c>
      <c r="B60" s="12">
        <v>4011</v>
      </c>
      <c r="C60" t="s">
        <v>26</v>
      </c>
      <c r="D60" t="s">
        <v>47</v>
      </c>
      <c r="F60" s="12">
        <v>66.724368296669056</v>
      </c>
      <c r="G60" s="12"/>
      <c r="I60" s="3">
        <f t="shared" si="0"/>
        <v>78.569999999999993</v>
      </c>
      <c r="J60">
        <v>2449.6370822981694</v>
      </c>
      <c r="K60">
        <v>0.3691171947093202</v>
      </c>
      <c r="L60">
        <v>447.13</v>
      </c>
      <c r="M60">
        <v>21.810000000000002</v>
      </c>
      <c r="N60">
        <v>483.1</v>
      </c>
      <c r="O60">
        <v>4.6224999999999996</v>
      </c>
      <c r="P60" s="3">
        <f t="shared" si="1"/>
        <v>53.426584764923078</v>
      </c>
      <c r="Q60" s="3">
        <f t="shared" si="2"/>
        <v>72.780243634844467</v>
      </c>
    </row>
    <row r="61" spans="1:17" x14ac:dyDescent="0.25">
      <c r="A61" s="12">
        <v>4012</v>
      </c>
      <c r="B61" s="12">
        <v>4012</v>
      </c>
      <c r="C61" t="s">
        <v>26</v>
      </c>
      <c r="D61" t="s">
        <v>46</v>
      </c>
      <c r="F61" s="12">
        <v>66.724368296669056</v>
      </c>
      <c r="G61" s="12"/>
      <c r="I61" s="3">
        <f t="shared" si="0"/>
        <v>78.569999999999993</v>
      </c>
      <c r="J61">
        <v>2019.3192452830178</v>
      </c>
      <c r="K61" t="s">
        <v>58</v>
      </c>
      <c r="L61" t="s">
        <v>58</v>
      </c>
      <c r="M61" t="s">
        <v>58</v>
      </c>
      <c r="N61" t="s">
        <v>58</v>
      </c>
      <c r="O61" t="s">
        <v>58</v>
      </c>
      <c r="P61" s="3" t="s">
        <v>58</v>
      </c>
      <c r="Q61" s="3" t="s">
        <v>58</v>
      </c>
    </row>
    <row r="62" spans="1:17" x14ac:dyDescent="0.25">
      <c r="A62" s="3">
        <v>4013</v>
      </c>
      <c r="B62" s="3">
        <v>4013</v>
      </c>
      <c r="C62" t="s">
        <v>30</v>
      </c>
      <c r="D62" t="s">
        <v>48</v>
      </c>
      <c r="F62" s="3">
        <v>60.405413517673026</v>
      </c>
      <c r="I62" s="3">
        <f t="shared" si="0"/>
        <v>60</v>
      </c>
      <c r="J62">
        <v>910.26306609848473</v>
      </c>
      <c r="K62">
        <v>0.30291332847778585</v>
      </c>
      <c r="L62">
        <v>598.04</v>
      </c>
      <c r="M62">
        <v>47.657999999999994</v>
      </c>
      <c r="N62">
        <v>465.96</v>
      </c>
      <c r="O62">
        <v>5.8584999999999994</v>
      </c>
      <c r="P62" s="3">
        <f t="shared" si="1"/>
        <v>43.381317204121579</v>
      </c>
      <c r="Q62" s="3">
        <f t="shared" si="2"/>
        <v>55.653498196974461</v>
      </c>
    </row>
    <row r="63" spans="1:17" x14ac:dyDescent="0.25">
      <c r="A63" s="12" t="s">
        <v>13</v>
      </c>
      <c r="B63" s="12">
        <v>4014</v>
      </c>
      <c r="C63" t="s">
        <v>27</v>
      </c>
      <c r="D63" t="s">
        <v>49</v>
      </c>
      <c r="E63" s="3">
        <v>8.1695106845809349</v>
      </c>
      <c r="F63" s="12">
        <v>77.336244045018191</v>
      </c>
      <c r="G63" s="12"/>
      <c r="I63" s="3">
        <f t="shared" si="0"/>
        <v>0</v>
      </c>
      <c r="J63" t="s">
        <v>58</v>
      </c>
      <c r="K63" t="s">
        <v>58</v>
      </c>
      <c r="L63" t="s">
        <v>58</v>
      </c>
      <c r="M63" t="s">
        <v>58</v>
      </c>
      <c r="N63" t="s">
        <v>58</v>
      </c>
      <c r="O63" t="s">
        <v>58</v>
      </c>
      <c r="P63" s="3" t="s">
        <v>58</v>
      </c>
      <c r="Q63" s="3" t="s">
        <v>58</v>
      </c>
    </row>
    <row r="64" spans="1:17" x14ac:dyDescent="0.25">
      <c r="A64" s="12">
        <v>4015</v>
      </c>
      <c r="B64" s="12">
        <v>4015</v>
      </c>
      <c r="C64" t="s">
        <v>27</v>
      </c>
      <c r="D64" t="s">
        <v>50</v>
      </c>
      <c r="E64" s="3">
        <v>48.886241324959158</v>
      </c>
      <c r="F64" s="12">
        <v>77.336244045018191</v>
      </c>
      <c r="G64" s="12"/>
      <c r="I64" s="3">
        <f t="shared" si="0"/>
        <v>0</v>
      </c>
      <c r="J64" t="s">
        <v>58</v>
      </c>
      <c r="K64" t="s">
        <v>58</v>
      </c>
      <c r="L64" t="s">
        <v>58</v>
      </c>
      <c r="M64" t="s">
        <v>58</v>
      </c>
      <c r="N64" t="s">
        <v>58</v>
      </c>
      <c r="O64" t="s">
        <v>58</v>
      </c>
      <c r="P64" s="3" t="s">
        <v>58</v>
      </c>
      <c r="Q64" s="3" t="s">
        <v>58</v>
      </c>
    </row>
    <row r="65" spans="1:17" x14ac:dyDescent="0.25">
      <c r="A65">
        <v>4016</v>
      </c>
      <c r="B65" s="3">
        <v>4016</v>
      </c>
      <c r="C65" t="s">
        <v>30</v>
      </c>
      <c r="D65" t="s">
        <v>48</v>
      </c>
      <c r="E65" s="3">
        <v>34.791195377190135</v>
      </c>
      <c r="F65" s="3">
        <v>59.882931234003294</v>
      </c>
      <c r="I65" s="3">
        <f t="shared" si="0"/>
        <v>60</v>
      </c>
      <c r="J65">
        <v>815.9566240530304</v>
      </c>
      <c r="K65">
        <v>0.2862886597938144</v>
      </c>
      <c r="L65">
        <v>574.01</v>
      </c>
      <c r="M65">
        <v>45.955000000000005</v>
      </c>
      <c r="N65">
        <v>470.43</v>
      </c>
      <c r="O65">
        <v>3.1173999999999999</v>
      </c>
      <c r="P65" s="3">
        <f t="shared" si="1"/>
        <v>37.497286658357012</v>
      </c>
      <c r="Q65" s="3">
        <f t="shared" si="2"/>
        <v>43.838583091167258</v>
      </c>
    </row>
    <row r="66" spans="1:17" x14ac:dyDescent="0.25">
      <c r="A66" s="12" t="s">
        <v>14</v>
      </c>
      <c r="B66" s="12">
        <v>4017</v>
      </c>
      <c r="C66" t="s">
        <v>27</v>
      </c>
      <c r="D66" s="3" t="s">
        <v>49</v>
      </c>
      <c r="E66" s="3">
        <v>30.892922308892839</v>
      </c>
      <c r="F66" s="12">
        <v>162.06207923398858</v>
      </c>
      <c r="G66" s="12"/>
      <c r="I66" s="3">
        <f t="shared" si="0"/>
        <v>0</v>
      </c>
      <c r="J66" s="3" t="s">
        <v>58</v>
      </c>
      <c r="K66" s="3" t="s">
        <v>58</v>
      </c>
      <c r="L66" s="3" t="s">
        <v>58</v>
      </c>
      <c r="M66" s="3" t="s">
        <v>58</v>
      </c>
      <c r="N66" s="3" t="s">
        <v>58</v>
      </c>
      <c r="O66" s="3" t="s">
        <v>58</v>
      </c>
      <c r="P66" s="3" t="s">
        <v>58</v>
      </c>
      <c r="Q66" s="3" t="s">
        <v>58</v>
      </c>
    </row>
    <row r="67" spans="1:17" s="3" customFormat="1" x14ac:dyDescent="0.25">
      <c r="A67" s="12">
        <v>4018</v>
      </c>
      <c r="B67" s="12">
        <v>4018</v>
      </c>
      <c r="C67" s="3" t="s">
        <v>27</v>
      </c>
      <c r="D67" t="s">
        <v>50</v>
      </c>
      <c r="E67" s="3">
        <v>32.485888645986115</v>
      </c>
      <c r="F67" s="12">
        <v>162.06207923398858</v>
      </c>
      <c r="G67" s="12"/>
      <c r="I67" s="3">
        <f t="shared" ref="I67:I97" si="3">IF(C67="WW", 78.57, IF(C67="SW", 76.79, IF(C67="CAN", 60, IF(C67="CAM", 60, 0))))</f>
        <v>0</v>
      </c>
      <c r="J67" t="s">
        <v>58</v>
      </c>
      <c r="K67" t="s">
        <v>58</v>
      </c>
      <c r="L67" t="s">
        <v>58</v>
      </c>
      <c r="M67" t="s">
        <v>58</v>
      </c>
      <c r="N67" t="s">
        <v>58</v>
      </c>
      <c r="O67" t="s">
        <v>58</v>
      </c>
      <c r="P67" s="3" t="s">
        <v>58</v>
      </c>
      <c r="Q67" s="3" t="s">
        <v>58</v>
      </c>
    </row>
    <row r="68" spans="1:17" x14ac:dyDescent="0.25">
      <c r="A68" s="12" t="s">
        <v>15</v>
      </c>
      <c r="B68" s="12">
        <v>4019</v>
      </c>
      <c r="C68" t="s">
        <v>27</v>
      </c>
      <c r="D68" s="3" t="s">
        <v>50</v>
      </c>
      <c r="E68" s="3">
        <v>53.099149459500268</v>
      </c>
      <c r="F68" s="12">
        <v>114.74392346531985</v>
      </c>
      <c r="G68" s="12"/>
      <c r="I68" s="3">
        <f t="shared" si="3"/>
        <v>0</v>
      </c>
      <c r="J68" s="3" t="s">
        <v>58</v>
      </c>
      <c r="K68" s="3" t="s">
        <v>58</v>
      </c>
      <c r="L68" s="3" t="s">
        <v>58</v>
      </c>
      <c r="M68" s="3" t="s">
        <v>58</v>
      </c>
      <c r="N68" s="3" t="s">
        <v>58</v>
      </c>
      <c r="O68" s="3" t="s">
        <v>58</v>
      </c>
      <c r="P68" s="3" t="s">
        <v>58</v>
      </c>
      <c r="Q68" s="3" t="s">
        <v>58</v>
      </c>
    </row>
    <row r="69" spans="1:17" s="3" customFormat="1" x14ac:dyDescent="0.25">
      <c r="A69" s="12">
        <v>4020</v>
      </c>
      <c r="B69" s="12">
        <v>4020</v>
      </c>
      <c r="C69" s="3" t="s">
        <v>27</v>
      </c>
      <c r="D69" t="s">
        <v>49</v>
      </c>
      <c r="E69" s="3">
        <v>228.92942904833774</v>
      </c>
      <c r="F69" s="12">
        <v>114.74392346531985</v>
      </c>
      <c r="G69" s="12"/>
      <c r="I69" s="3">
        <f t="shared" si="3"/>
        <v>0</v>
      </c>
      <c r="J69" t="s">
        <v>58</v>
      </c>
      <c r="K69" t="s">
        <v>58</v>
      </c>
      <c r="L69" t="s">
        <v>58</v>
      </c>
      <c r="M69" t="s">
        <v>58</v>
      </c>
      <c r="N69" t="s">
        <v>58</v>
      </c>
      <c r="O69" t="s">
        <v>58</v>
      </c>
      <c r="P69" s="3" t="s">
        <v>58</v>
      </c>
      <c r="Q69" s="3" t="s">
        <v>58</v>
      </c>
    </row>
    <row r="70" spans="1:17" x14ac:dyDescent="0.25">
      <c r="A70" s="3">
        <v>4021</v>
      </c>
      <c r="B70" s="3">
        <v>4021</v>
      </c>
      <c r="C70" t="s">
        <v>30</v>
      </c>
      <c r="D70" s="3" t="s">
        <v>48</v>
      </c>
      <c r="E70" s="3">
        <v>56.656441336198739</v>
      </c>
      <c r="F70" s="3">
        <v>70.60851373772924</v>
      </c>
      <c r="I70" s="3">
        <f t="shared" si="3"/>
        <v>60</v>
      </c>
      <c r="J70" s="3">
        <v>908.26522102272736</v>
      </c>
      <c r="K70" s="3">
        <v>0.28596938775510206</v>
      </c>
      <c r="L70" s="3">
        <v>586.1</v>
      </c>
      <c r="M70" s="3">
        <v>42.762</v>
      </c>
      <c r="N70" s="3">
        <v>468.02</v>
      </c>
      <c r="O70" s="3">
        <v>2.5480999999999998</v>
      </c>
      <c r="P70" s="3">
        <f t="shared" ref="P70:P96" si="4">(J70*M70)/1000</f>
        <v>38.83923738137387</v>
      </c>
      <c r="Q70" s="3">
        <f t="shared" ref="Q70:Q95" si="5">(J70/K70)*(1-K70)*(O70/1000)+P70</f>
        <v>44.61788801162966</v>
      </c>
    </row>
    <row r="71" spans="1:17" s="3" customFormat="1" x14ac:dyDescent="0.25">
      <c r="A71" s="12" t="s">
        <v>16</v>
      </c>
      <c r="B71" s="12">
        <v>4022</v>
      </c>
      <c r="C71" s="3" t="s">
        <v>27</v>
      </c>
      <c r="D71" t="s">
        <v>49</v>
      </c>
      <c r="E71" s="3">
        <v>70.831180954502074</v>
      </c>
      <c r="F71" s="12">
        <v>284.38664681560908</v>
      </c>
      <c r="G71" s="12"/>
      <c r="I71" s="3">
        <f t="shared" si="3"/>
        <v>0</v>
      </c>
      <c r="J71" t="s">
        <v>58</v>
      </c>
      <c r="K71" t="s">
        <v>58</v>
      </c>
      <c r="L71" t="s">
        <v>58</v>
      </c>
      <c r="M71" t="s">
        <v>58</v>
      </c>
      <c r="N71" t="s">
        <v>58</v>
      </c>
      <c r="O71" t="s">
        <v>58</v>
      </c>
      <c r="P71" s="3" t="s">
        <v>58</v>
      </c>
      <c r="Q71" s="3" t="s">
        <v>58</v>
      </c>
    </row>
    <row r="72" spans="1:17" x14ac:dyDescent="0.25">
      <c r="A72" s="12">
        <v>4023</v>
      </c>
      <c r="B72" s="12">
        <v>4023</v>
      </c>
      <c r="C72" t="s">
        <v>27</v>
      </c>
      <c r="D72" s="3" t="s">
        <v>50</v>
      </c>
      <c r="E72" s="3">
        <v>100.66881655854309</v>
      </c>
      <c r="F72" s="12">
        <v>284.38664681560908</v>
      </c>
      <c r="G72" s="12"/>
      <c r="I72" s="3">
        <f t="shared" si="3"/>
        <v>0</v>
      </c>
      <c r="J72" s="3" t="s">
        <v>58</v>
      </c>
      <c r="K72" s="3" t="s">
        <v>58</v>
      </c>
      <c r="L72" s="3" t="s">
        <v>58</v>
      </c>
      <c r="M72" s="3" t="s">
        <v>58</v>
      </c>
      <c r="N72" s="3" t="s">
        <v>58</v>
      </c>
      <c r="O72" s="3" t="s">
        <v>58</v>
      </c>
      <c r="P72" s="3" t="s">
        <v>58</v>
      </c>
      <c r="Q72" s="3" t="s">
        <v>58</v>
      </c>
    </row>
    <row r="73" spans="1:17" s="3" customFormat="1" x14ac:dyDescent="0.25">
      <c r="A73" s="3">
        <v>4024</v>
      </c>
      <c r="B73" s="3">
        <v>4024</v>
      </c>
      <c r="C73" s="3" t="s">
        <v>30</v>
      </c>
      <c r="D73" t="s">
        <v>48</v>
      </c>
      <c r="E73" s="3">
        <v>57.764851748872523</v>
      </c>
      <c r="F73" s="3">
        <v>44.931136773271227</v>
      </c>
      <c r="I73" s="3">
        <f t="shared" si="3"/>
        <v>60</v>
      </c>
      <c r="J73">
        <v>1026.2196251893938</v>
      </c>
      <c r="K73">
        <v>0.28615574783683556</v>
      </c>
      <c r="L73">
        <v>594.18999999999994</v>
      </c>
      <c r="M73">
        <v>40.022999999999996</v>
      </c>
      <c r="N73">
        <v>476.71</v>
      </c>
      <c r="O73">
        <v>1.9545999999999999</v>
      </c>
      <c r="P73" s="3">
        <f t="shared" si="4"/>
        <v>41.072388058955106</v>
      </c>
      <c r="Q73" s="3">
        <f t="shared" si="5"/>
        <v>46.076179539951745</v>
      </c>
    </row>
    <row r="74" spans="1:17" x14ac:dyDescent="0.25">
      <c r="A74" s="12" t="s">
        <v>17</v>
      </c>
      <c r="B74" s="12">
        <v>4025</v>
      </c>
      <c r="C74" t="s">
        <v>28</v>
      </c>
      <c r="D74" s="3" t="s">
        <v>51</v>
      </c>
      <c r="E74" s="3">
        <v>58.365173405503889</v>
      </c>
      <c r="F74" s="12">
        <v>47.349379458193788</v>
      </c>
      <c r="G74" s="12"/>
      <c r="I74" s="3">
        <f t="shared" si="3"/>
        <v>76.790000000000006</v>
      </c>
      <c r="J74" s="3">
        <v>3047.6694816285976</v>
      </c>
      <c r="K74" s="3" t="s">
        <v>58</v>
      </c>
      <c r="L74" s="3">
        <v>0</v>
      </c>
      <c r="M74" s="3">
        <v>0</v>
      </c>
      <c r="N74" s="3">
        <v>0</v>
      </c>
      <c r="O74" s="3">
        <v>0</v>
      </c>
      <c r="P74" s="3">
        <f t="shared" si="4"/>
        <v>0</v>
      </c>
      <c r="Q74" s="3" t="s">
        <v>58</v>
      </c>
    </row>
    <row r="75" spans="1:17" s="3" customFormat="1" x14ac:dyDescent="0.25">
      <c r="A75" s="12">
        <v>4026</v>
      </c>
      <c r="B75" s="12">
        <v>4026</v>
      </c>
      <c r="C75" s="3" t="s">
        <v>28</v>
      </c>
      <c r="D75" t="s">
        <v>52</v>
      </c>
      <c r="E75" s="3">
        <v>42.106155925101682</v>
      </c>
      <c r="F75" s="12">
        <v>47.349379458193788</v>
      </c>
      <c r="G75" s="12"/>
      <c r="I75" s="3">
        <f t="shared" si="3"/>
        <v>76.790000000000006</v>
      </c>
      <c r="J75">
        <v>2710.8404008496796</v>
      </c>
      <c r="K75">
        <v>0.38501716161766897</v>
      </c>
      <c r="L75">
        <v>451.53</v>
      </c>
      <c r="M75">
        <v>27.360000000000003</v>
      </c>
      <c r="N75">
        <v>472.06000000000006</v>
      </c>
      <c r="O75">
        <v>6.2909000000000006</v>
      </c>
      <c r="P75" s="3">
        <f t="shared" si="4"/>
        <v>74.16859336724724</v>
      </c>
      <c r="Q75" s="3">
        <f t="shared" si="5"/>
        <v>101.40812524400047</v>
      </c>
    </row>
    <row r="76" spans="1:17" x14ac:dyDescent="0.25">
      <c r="A76" s="3">
        <v>4027</v>
      </c>
      <c r="B76" s="3">
        <v>4027</v>
      </c>
      <c r="C76" t="s">
        <v>28</v>
      </c>
      <c r="D76" s="3" t="s">
        <v>53</v>
      </c>
      <c r="E76" s="3">
        <v>125.07619980566739</v>
      </c>
      <c r="F76" s="3">
        <v>61.384691695368758</v>
      </c>
      <c r="I76" s="3">
        <f t="shared" si="3"/>
        <v>76.790000000000006</v>
      </c>
      <c r="J76" s="3">
        <v>2304.117501936772</v>
      </c>
      <c r="K76" s="3">
        <v>0.35159197223479705</v>
      </c>
      <c r="L76" s="3">
        <v>452.45</v>
      </c>
      <c r="M76" s="3">
        <v>27.483000000000001</v>
      </c>
      <c r="N76" s="3">
        <v>485.26000000000005</v>
      </c>
      <c r="O76" s="3">
        <v>6.2577000000000007</v>
      </c>
      <c r="P76" s="3">
        <f t="shared" si="4"/>
        <v>63.324061305728307</v>
      </c>
      <c r="Q76" s="3">
        <f t="shared" si="5"/>
        <v>89.914701548974776</v>
      </c>
    </row>
    <row r="77" spans="1:17" s="3" customFormat="1" x14ac:dyDescent="0.25">
      <c r="A77" s="3">
        <v>4028</v>
      </c>
      <c r="B77" s="3">
        <v>4028</v>
      </c>
      <c r="C77" s="3" t="s">
        <v>28</v>
      </c>
      <c r="D77" t="s">
        <v>53</v>
      </c>
      <c r="E77" s="3">
        <v>103.06231328660175</v>
      </c>
      <c r="F77" s="3">
        <v>45.706691225645507</v>
      </c>
      <c r="I77" s="3">
        <f t="shared" si="3"/>
        <v>76.790000000000006</v>
      </c>
      <c r="J77">
        <v>2311.9361949934896</v>
      </c>
      <c r="K77">
        <v>0.36653386454183268</v>
      </c>
      <c r="L77">
        <v>451.59</v>
      </c>
      <c r="M77">
        <v>29.365000000000002</v>
      </c>
      <c r="N77">
        <v>488.78999999999996</v>
      </c>
      <c r="O77">
        <v>6.5290999999999997</v>
      </c>
      <c r="P77" s="3">
        <f t="shared" si="4"/>
        <v>67.890006365983822</v>
      </c>
      <c r="Q77" s="3">
        <f t="shared" si="5"/>
        <v>93.977866747574978</v>
      </c>
    </row>
    <row r="78" spans="1:17" x14ac:dyDescent="0.25">
      <c r="A78" s="12" t="s">
        <v>18</v>
      </c>
      <c r="B78" s="12">
        <v>4029</v>
      </c>
      <c r="C78" t="s">
        <v>28</v>
      </c>
      <c r="D78" s="3" t="s">
        <v>52</v>
      </c>
      <c r="E78" s="3">
        <v>40.062759338864147</v>
      </c>
      <c r="F78" s="12">
        <v>44.039236548370432</v>
      </c>
      <c r="G78" s="12"/>
      <c r="I78" s="3">
        <f t="shared" si="3"/>
        <v>76.790000000000006</v>
      </c>
      <c r="J78" s="3">
        <v>2222.2607000070129</v>
      </c>
      <c r="K78" s="3">
        <v>0.34215822882799196</v>
      </c>
      <c r="L78" s="3">
        <v>451.94000000000005</v>
      </c>
      <c r="M78" s="3">
        <v>26.715</v>
      </c>
      <c r="N78" s="3">
        <v>500.71</v>
      </c>
      <c r="O78" s="3">
        <v>6.7434000000000003</v>
      </c>
      <c r="P78" s="3">
        <f t="shared" si="4"/>
        <v>59.367694600687351</v>
      </c>
      <c r="Q78" s="3">
        <f t="shared" si="5"/>
        <v>88.179361490285345</v>
      </c>
    </row>
    <row r="79" spans="1:17" s="3" customFormat="1" x14ac:dyDescent="0.25">
      <c r="A79" s="12">
        <v>4030</v>
      </c>
      <c r="B79" s="12">
        <v>4030</v>
      </c>
      <c r="C79" s="3" t="s">
        <v>28</v>
      </c>
      <c r="D79" t="s">
        <v>51</v>
      </c>
      <c r="E79" s="3">
        <v>40.566714337842519</v>
      </c>
      <c r="F79" s="12">
        <v>44.039236548370432</v>
      </c>
      <c r="G79" s="12"/>
      <c r="I79" s="3">
        <f t="shared" si="3"/>
        <v>76.790000000000006</v>
      </c>
      <c r="J79">
        <v>2789.5014139721379</v>
      </c>
      <c r="K79" t="s">
        <v>58</v>
      </c>
      <c r="L79">
        <v>0</v>
      </c>
      <c r="M79">
        <v>0</v>
      </c>
      <c r="N79">
        <v>0</v>
      </c>
      <c r="O79">
        <v>0</v>
      </c>
      <c r="P79" s="3">
        <f t="shared" si="4"/>
        <v>0</v>
      </c>
      <c r="Q79" s="3" t="s">
        <v>58</v>
      </c>
    </row>
    <row r="80" spans="1:17" x14ac:dyDescent="0.25">
      <c r="A80" s="12" t="s">
        <v>19</v>
      </c>
      <c r="B80" s="12">
        <v>4031</v>
      </c>
      <c r="C80" t="s">
        <v>28</v>
      </c>
      <c r="D80" s="3" t="s">
        <v>52</v>
      </c>
      <c r="E80" s="3">
        <v>39.21578707576775</v>
      </c>
      <c r="F80" s="12">
        <v>19.553354619564804</v>
      </c>
      <c r="G80" s="12"/>
      <c r="I80" s="3">
        <f t="shared" si="3"/>
        <v>76.790000000000006</v>
      </c>
      <c r="J80" s="3">
        <v>2472.1291011879043</v>
      </c>
      <c r="K80" s="3">
        <v>0.35877166311948921</v>
      </c>
      <c r="L80" s="3">
        <v>450.54</v>
      </c>
      <c r="M80" s="3">
        <v>24.620999999999999</v>
      </c>
      <c r="N80" s="3">
        <v>474.56000000000006</v>
      </c>
      <c r="O80" s="3">
        <v>5.4871999999999996</v>
      </c>
      <c r="P80" s="3">
        <f t="shared" si="4"/>
        <v>60.866290600347391</v>
      </c>
      <c r="Q80" s="3">
        <f t="shared" si="5"/>
        <v>85.110973557734425</v>
      </c>
    </row>
    <row r="81" spans="1:17" s="3" customFormat="1" x14ac:dyDescent="0.25">
      <c r="A81" s="12">
        <v>4032</v>
      </c>
      <c r="B81" s="12">
        <v>4032</v>
      </c>
      <c r="C81" s="3" t="s">
        <v>28</v>
      </c>
      <c r="D81" t="s">
        <v>51</v>
      </c>
      <c r="E81" s="3">
        <v>12.906304841569398</v>
      </c>
      <c r="F81" s="12">
        <v>19.553354619564804</v>
      </c>
      <c r="G81" s="12"/>
      <c r="I81" s="3">
        <f t="shared" si="3"/>
        <v>76.790000000000006</v>
      </c>
      <c r="J81">
        <v>2187.9625587430723</v>
      </c>
      <c r="K81" t="s">
        <v>58</v>
      </c>
      <c r="L81">
        <v>0</v>
      </c>
      <c r="M81">
        <v>0</v>
      </c>
      <c r="N81">
        <v>0</v>
      </c>
      <c r="O81">
        <v>0</v>
      </c>
      <c r="P81" s="3">
        <f t="shared" si="4"/>
        <v>0</v>
      </c>
      <c r="Q81" s="3" t="s">
        <v>58</v>
      </c>
    </row>
    <row r="82" spans="1:17" x14ac:dyDescent="0.25">
      <c r="A82" s="3">
        <v>4033</v>
      </c>
      <c r="B82" s="3">
        <v>4033</v>
      </c>
      <c r="C82" t="s">
        <v>28</v>
      </c>
      <c r="D82" s="3" t="s">
        <v>53</v>
      </c>
      <c r="E82" s="3">
        <v>48.661352251450666</v>
      </c>
      <c r="F82" s="3">
        <v>18.960118635168957</v>
      </c>
      <c r="I82" s="3">
        <f t="shared" si="3"/>
        <v>76.790000000000006</v>
      </c>
      <c r="J82" s="3">
        <v>2069.9182792452816</v>
      </c>
      <c r="K82" s="3">
        <v>0.32927456696964508</v>
      </c>
      <c r="L82" s="3">
        <v>450.48</v>
      </c>
      <c r="M82" s="3">
        <v>27.757999999999999</v>
      </c>
      <c r="N82" s="3">
        <v>485.91999999999996</v>
      </c>
      <c r="O82" s="3">
        <v>6.5720000000000001</v>
      </c>
      <c r="P82" s="3">
        <f t="shared" si="4"/>
        <v>57.456791595290525</v>
      </c>
      <c r="Q82" s="3">
        <f t="shared" si="5"/>
        <v>85.16684365983383</v>
      </c>
    </row>
    <row r="83" spans="1:17" s="3" customFormat="1" x14ac:dyDescent="0.25">
      <c r="A83" s="12" t="s">
        <v>20</v>
      </c>
      <c r="B83" s="12">
        <v>4034</v>
      </c>
      <c r="C83" s="3" t="s">
        <v>28</v>
      </c>
      <c r="D83" t="s">
        <v>52</v>
      </c>
      <c r="E83" s="3">
        <v>15.925627270732237</v>
      </c>
      <c r="F83" s="12">
        <v>34.048372919526727</v>
      </c>
      <c r="G83" s="12"/>
      <c r="I83" s="3">
        <f t="shared" si="3"/>
        <v>76.790000000000006</v>
      </c>
      <c r="J83">
        <v>1920.4422339622629</v>
      </c>
      <c r="K83">
        <v>0.32963219986120751</v>
      </c>
      <c r="L83">
        <v>449.14</v>
      </c>
      <c r="M83">
        <v>25.407000000000004</v>
      </c>
      <c r="N83">
        <v>481.40999999999997</v>
      </c>
      <c r="O83">
        <v>5.6533999999999995</v>
      </c>
      <c r="P83" s="3">
        <f t="shared" si="4"/>
        <v>48.792675838279216</v>
      </c>
      <c r="Q83" s="3">
        <f t="shared" si="5"/>
        <v>70.872442510312595</v>
      </c>
    </row>
    <row r="84" spans="1:17" x14ac:dyDescent="0.25">
      <c r="A84" s="3">
        <v>4035</v>
      </c>
      <c r="B84" s="3">
        <v>4035</v>
      </c>
      <c r="C84" t="s">
        <v>28</v>
      </c>
      <c r="D84" s="3" t="s">
        <v>53</v>
      </c>
      <c r="E84" s="3">
        <v>49.165601919517201</v>
      </c>
      <c r="F84" s="3">
        <v>42.983328320872701</v>
      </c>
      <c r="I84" s="3">
        <f t="shared" si="3"/>
        <v>76.790000000000006</v>
      </c>
      <c r="J84" s="3">
        <v>1871.7000452830175</v>
      </c>
      <c r="K84" s="3">
        <v>0.34938941655359562</v>
      </c>
      <c r="L84" s="3">
        <v>450</v>
      </c>
      <c r="M84" s="3">
        <v>24.788</v>
      </c>
      <c r="N84" s="3">
        <v>500.66</v>
      </c>
      <c r="O84" s="3">
        <v>7.2846000000000002</v>
      </c>
      <c r="P84" s="3">
        <f t="shared" si="4"/>
        <v>46.395700722475439</v>
      </c>
      <c r="Q84" s="3">
        <f t="shared" si="5"/>
        <v>71.785153378250314</v>
      </c>
    </row>
    <row r="85" spans="1:17" s="3" customFormat="1" x14ac:dyDescent="0.25">
      <c r="A85" s="12">
        <v>4036</v>
      </c>
      <c r="B85" s="12">
        <v>4036</v>
      </c>
      <c r="C85" s="3" t="s">
        <v>28</v>
      </c>
      <c r="D85" t="s">
        <v>51</v>
      </c>
      <c r="E85" s="3">
        <v>71.439073561153208</v>
      </c>
      <c r="F85" s="12">
        <v>34.048372919526727</v>
      </c>
      <c r="G85" s="12"/>
      <c r="I85" s="3">
        <f t="shared" si="3"/>
        <v>76.790000000000006</v>
      </c>
      <c r="J85">
        <v>2286.6865205547901</v>
      </c>
      <c r="K85" t="s">
        <v>58</v>
      </c>
      <c r="L85">
        <v>0</v>
      </c>
      <c r="M85">
        <v>0</v>
      </c>
      <c r="N85">
        <v>0</v>
      </c>
      <c r="O85">
        <v>0</v>
      </c>
      <c r="P85" s="3">
        <f t="shared" si="4"/>
        <v>0</v>
      </c>
      <c r="Q85" s="3" t="s">
        <v>58</v>
      </c>
    </row>
    <row r="86" spans="1:17" x14ac:dyDescent="0.25">
      <c r="A86" s="12" t="s">
        <v>21</v>
      </c>
      <c r="B86" s="12">
        <v>4037</v>
      </c>
      <c r="C86" t="s">
        <v>28</v>
      </c>
      <c r="D86" s="3" t="s">
        <v>54</v>
      </c>
      <c r="E86" s="3">
        <v>27.603658628625901</v>
      </c>
      <c r="F86" s="12">
        <v>28.737922641116022</v>
      </c>
      <c r="G86" s="12"/>
      <c r="I86" s="3">
        <f t="shared" si="3"/>
        <v>76.790000000000006</v>
      </c>
      <c r="J86" s="3">
        <v>2276.8186437511658</v>
      </c>
      <c r="K86" s="3">
        <v>0.35290006988120198</v>
      </c>
      <c r="L86" s="3">
        <v>452.95000000000005</v>
      </c>
      <c r="M86" s="3">
        <v>29.007999999999999</v>
      </c>
      <c r="N86" s="3">
        <v>495.67999999999995</v>
      </c>
      <c r="O86" s="3">
        <v>6.2964000000000002</v>
      </c>
      <c r="P86" s="3">
        <f t="shared" si="4"/>
        <v>66.045955217933823</v>
      </c>
      <c r="Q86" s="3">
        <f t="shared" si="5"/>
        <v>92.332914824438262</v>
      </c>
    </row>
    <row r="87" spans="1:17" s="3" customFormat="1" x14ac:dyDescent="0.25">
      <c r="A87" s="12">
        <v>4038</v>
      </c>
      <c r="B87" s="12">
        <v>4038</v>
      </c>
      <c r="C87" s="3" t="s">
        <v>28</v>
      </c>
      <c r="D87" t="s">
        <v>55</v>
      </c>
      <c r="E87" s="3">
        <v>36.263643647408472</v>
      </c>
      <c r="F87" s="12">
        <v>28.737922641116022</v>
      </c>
      <c r="G87" s="12"/>
      <c r="I87" s="3">
        <f t="shared" si="3"/>
        <v>76.790000000000006</v>
      </c>
      <c r="J87">
        <v>2506.9059408284006</v>
      </c>
      <c r="K87" t="s">
        <v>58</v>
      </c>
      <c r="L87">
        <v>0</v>
      </c>
      <c r="M87">
        <v>0</v>
      </c>
      <c r="N87">
        <v>0</v>
      </c>
      <c r="O87">
        <v>0</v>
      </c>
      <c r="P87" s="3">
        <f t="shared" si="4"/>
        <v>0</v>
      </c>
      <c r="Q87" s="3" t="s">
        <v>58</v>
      </c>
    </row>
    <row r="88" spans="1:17" x14ac:dyDescent="0.25">
      <c r="A88" s="3">
        <v>4039</v>
      </c>
      <c r="B88" s="3">
        <v>4039</v>
      </c>
      <c r="C88" t="s">
        <v>29</v>
      </c>
      <c r="D88" s="3" t="s">
        <v>56</v>
      </c>
      <c r="E88" s="3">
        <v>30.670185431527745</v>
      </c>
      <c r="F88" s="3">
        <v>200.32308231366005</v>
      </c>
      <c r="I88" s="3">
        <f t="shared" si="3"/>
        <v>60</v>
      </c>
      <c r="J88" s="3" t="s">
        <v>58</v>
      </c>
      <c r="K88" s="3" t="s">
        <v>58</v>
      </c>
      <c r="L88" s="3" t="s">
        <v>58</v>
      </c>
      <c r="M88" s="3" t="s">
        <v>58</v>
      </c>
      <c r="N88" s="3" t="s">
        <v>58</v>
      </c>
      <c r="O88" s="3" t="s">
        <v>58</v>
      </c>
      <c r="P88" s="3" t="s">
        <v>58</v>
      </c>
      <c r="Q88" s="3" t="s">
        <v>58</v>
      </c>
    </row>
    <row r="89" spans="1:17" s="3" customFormat="1" x14ac:dyDescent="0.25">
      <c r="A89" s="3">
        <v>4040</v>
      </c>
      <c r="B89" s="3">
        <v>4040</v>
      </c>
      <c r="C89" s="3" t="s">
        <v>29</v>
      </c>
      <c r="D89" t="s">
        <v>56</v>
      </c>
      <c r="E89" s="3">
        <v>49.883957310103241</v>
      </c>
      <c r="F89" s="3">
        <v>278.85695152934431</v>
      </c>
      <c r="I89" s="3">
        <f t="shared" si="3"/>
        <v>60</v>
      </c>
      <c r="J89" t="s">
        <v>58</v>
      </c>
      <c r="K89" t="s">
        <v>58</v>
      </c>
      <c r="L89" t="s">
        <v>58</v>
      </c>
      <c r="M89" t="s">
        <v>58</v>
      </c>
      <c r="N89" t="s">
        <v>58</v>
      </c>
      <c r="O89" t="s">
        <v>58</v>
      </c>
      <c r="P89" s="3" t="s">
        <v>58</v>
      </c>
      <c r="Q89" s="3" t="s">
        <v>58</v>
      </c>
    </row>
    <row r="90" spans="1:17" x14ac:dyDescent="0.25">
      <c r="A90" s="12" t="s">
        <v>22</v>
      </c>
      <c r="B90" s="12">
        <v>4041</v>
      </c>
      <c r="C90" t="s">
        <v>28</v>
      </c>
      <c r="D90" s="3" t="s">
        <v>55</v>
      </c>
      <c r="E90" s="3">
        <v>64.109137126276437</v>
      </c>
      <c r="F90" s="12">
        <v>27.454900686353213</v>
      </c>
      <c r="G90" s="12"/>
      <c r="I90" s="3">
        <f t="shared" si="3"/>
        <v>76.790000000000006</v>
      </c>
      <c r="J90" s="3">
        <v>2556.9957583040377</v>
      </c>
      <c r="K90" s="3" t="s">
        <v>58</v>
      </c>
      <c r="L90" s="3">
        <v>0</v>
      </c>
      <c r="M90" s="3">
        <v>0</v>
      </c>
      <c r="N90" s="3">
        <v>0</v>
      </c>
      <c r="O90" s="3">
        <v>0</v>
      </c>
      <c r="P90" s="3">
        <f t="shared" si="4"/>
        <v>0</v>
      </c>
      <c r="Q90" s="3" t="s">
        <v>58</v>
      </c>
    </row>
    <row r="91" spans="1:17" s="3" customFormat="1" x14ac:dyDescent="0.25">
      <c r="A91" s="12">
        <v>4042</v>
      </c>
      <c r="B91" s="12">
        <v>4042</v>
      </c>
      <c r="C91" s="3" t="s">
        <v>28</v>
      </c>
      <c r="D91" t="s">
        <v>54</v>
      </c>
      <c r="E91" s="3">
        <v>28.154327472550644</v>
      </c>
      <c r="F91" s="12">
        <v>27.454900686353213</v>
      </c>
      <c r="G91" s="12"/>
      <c r="I91" s="3">
        <f t="shared" si="3"/>
        <v>76.790000000000006</v>
      </c>
      <c r="J91">
        <v>2630.3269723195103</v>
      </c>
      <c r="K91">
        <v>0.38697700985292022</v>
      </c>
      <c r="L91">
        <v>449.46</v>
      </c>
      <c r="M91">
        <v>25.451000000000001</v>
      </c>
      <c r="N91">
        <v>490.36</v>
      </c>
      <c r="O91">
        <v>5.2932000000000006</v>
      </c>
      <c r="P91" s="3">
        <f t="shared" si="4"/>
        <v>66.944451772503854</v>
      </c>
      <c r="Q91" s="3">
        <f t="shared" si="5"/>
        <v>89.000090522091256</v>
      </c>
    </row>
    <row r="92" spans="1:17" x14ac:dyDescent="0.25">
      <c r="A92" s="3">
        <v>4043</v>
      </c>
      <c r="B92" s="3">
        <v>4043</v>
      </c>
      <c r="C92" t="s">
        <v>29</v>
      </c>
      <c r="D92" s="3" t="s">
        <v>56</v>
      </c>
      <c r="E92" s="3">
        <v>73.397499152379467</v>
      </c>
      <c r="F92" s="3">
        <v>355.54337451637508</v>
      </c>
      <c r="I92" s="3">
        <f t="shared" si="3"/>
        <v>60</v>
      </c>
      <c r="J92" s="3" t="s">
        <v>58</v>
      </c>
      <c r="K92" s="3" t="s">
        <v>58</v>
      </c>
      <c r="L92" s="3" t="s">
        <v>58</v>
      </c>
      <c r="M92" s="3" t="s">
        <v>58</v>
      </c>
      <c r="N92" s="3" t="s">
        <v>58</v>
      </c>
      <c r="O92" s="3" t="s">
        <v>58</v>
      </c>
      <c r="P92" s="3" t="s">
        <v>58</v>
      </c>
      <c r="Q92" s="3" t="s">
        <v>58</v>
      </c>
    </row>
    <row r="93" spans="1:17" s="3" customFormat="1" x14ac:dyDescent="0.25">
      <c r="A93" s="12" t="s">
        <v>23</v>
      </c>
      <c r="B93" s="12">
        <v>4044</v>
      </c>
      <c r="C93" s="3" t="s">
        <v>28</v>
      </c>
      <c r="D93" t="s">
        <v>55</v>
      </c>
      <c r="E93" s="3">
        <v>43.385973470382837</v>
      </c>
      <c r="F93" s="12">
        <v>22.044817649389394</v>
      </c>
      <c r="G93" s="12"/>
      <c r="I93" s="3">
        <f t="shared" si="3"/>
        <v>76.790000000000006</v>
      </c>
      <c r="J93">
        <v>2694.0756481348103</v>
      </c>
      <c r="K93" t="s">
        <v>58</v>
      </c>
      <c r="L93">
        <v>0</v>
      </c>
      <c r="M93">
        <v>0</v>
      </c>
      <c r="N93">
        <v>0</v>
      </c>
      <c r="O93">
        <v>0</v>
      </c>
      <c r="P93" s="3">
        <f t="shared" si="4"/>
        <v>0</v>
      </c>
      <c r="Q93" s="3" t="s">
        <v>58</v>
      </c>
    </row>
    <row r="94" spans="1:17" x14ac:dyDescent="0.25">
      <c r="A94" s="12">
        <v>4045</v>
      </c>
      <c r="B94" s="12">
        <v>4045</v>
      </c>
      <c r="C94" t="s">
        <v>28</v>
      </c>
      <c r="D94" s="3" t="s">
        <v>54</v>
      </c>
      <c r="E94" s="3">
        <v>62.853671928690275</v>
      </c>
      <c r="F94" s="12">
        <v>22.044817649389394</v>
      </c>
      <c r="G94" s="12"/>
      <c r="I94" s="3">
        <f t="shared" si="3"/>
        <v>76.790000000000006</v>
      </c>
      <c r="J94" s="3">
        <v>2316.9537259386298</v>
      </c>
      <c r="K94" s="3">
        <v>0.31182463723371406</v>
      </c>
      <c r="L94" s="3">
        <v>450.14000000000004</v>
      </c>
      <c r="M94" s="3">
        <v>28.576999999999998</v>
      </c>
      <c r="N94" s="3">
        <v>474.35</v>
      </c>
      <c r="O94" s="3">
        <v>5.9662000000000006</v>
      </c>
      <c r="P94" s="3">
        <f t="shared" si="4"/>
        <v>66.211586626148218</v>
      </c>
      <c r="Q94" s="3">
        <f t="shared" si="5"/>
        <v>96.718892936643556</v>
      </c>
    </row>
    <row r="95" spans="1:17" s="3" customFormat="1" x14ac:dyDescent="0.25">
      <c r="A95" s="12" t="s">
        <v>24</v>
      </c>
      <c r="B95" s="12">
        <v>4046</v>
      </c>
      <c r="C95" s="3" t="s">
        <v>28</v>
      </c>
      <c r="D95" t="s">
        <v>54</v>
      </c>
      <c r="E95" s="3">
        <v>43.994351162214841</v>
      </c>
      <c r="F95" s="12">
        <v>152.90934545602681</v>
      </c>
      <c r="G95" s="12"/>
      <c r="I95" s="3">
        <f t="shared" si="3"/>
        <v>76.790000000000006</v>
      </c>
      <c r="J95">
        <v>2797.398295358571</v>
      </c>
      <c r="K95">
        <v>0.39097964562893545</v>
      </c>
      <c r="L95">
        <v>450.15</v>
      </c>
      <c r="M95">
        <v>26.718000000000004</v>
      </c>
      <c r="N95">
        <v>479.94</v>
      </c>
      <c r="O95">
        <v>4.7164999999999999</v>
      </c>
      <c r="P95" s="3">
        <f t="shared" si="4"/>
        <v>74.74088765539031</v>
      </c>
      <c r="Q95" s="3">
        <f t="shared" si="5"/>
        <v>95.292779401002349</v>
      </c>
    </row>
    <row r="96" spans="1:17" x14ac:dyDescent="0.25">
      <c r="A96" s="12">
        <v>4047</v>
      </c>
      <c r="B96" s="12">
        <v>4047</v>
      </c>
      <c r="C96" t="s">
        <v>28</v>
      </c>
      <c r="D96" t="s">
        <v>55</v>
      </c>
      <c r="E96" s="3">
        <v>31.038511678229689</v>
      </c>
      <c r="F96" s="12">
        <v>152.90934545602681</v>
      </c>
      <c r="G96" s="12"/>
      <c r="I96" s="3">
        <f t="shared" si="3"/>
        <v>76.790000000000006</v>
      </c>
      <c r="J96">
        <v>2392.021722915249</v>
      </c>
      <c r="K96" t="s">
        <v>58</v>
      </c>
      <c r="L96">
        <v>0</v>
      </c>
      <c r="M96">
        <v>0</v>
      </c>
      <c r="N96">
        <v>0</v>
      </c>
      <c r="O96">
        <v>0</v>
      </c>
      <c r="P96" s="3">
        <f t="shared" si="4"/>
        <v>0</v>
      </c>
      <c r="Q96" s="3" t="s">
        <v>58</v>
      </c>
    </row>
    <row r="97" spans="1:17" x14ac:dyDescent="0.25">
      <c r="A97" s="3">
        <v>4048</v>
      </c>
      <c r="B97" s="3">
        <v>4048</v>
      </c>
      <c r="C97" t="s">
        <v>29</v>
      </c>
      <c r="D97" t="s">
        <v>56</v>
      </c>
      <c r="E97" s="3">
        <v>65.126857705693197</v>
      </c>
      <c r="F97" s="3">
        <v>326.29857157052732</v>
      </c>
      <c r="I97" s="3">
        <f t="shared" si="3"/>
        <v>60</v>
      </c>
      <c r="J97" t="s">
        <v>58</v>
      </c>
      <c r="K97" t="s">
        <v>58</v>
      </c>
      <c r="L97" t="s">
        <v>58</v>
      </c>
      <c r="M97" t="s">
        <v>58</v>
      </c>
      <c r="N97" t="s">
        <v>58</v>
      </c>
      <c r="O97" t="s">
        <v>58</v>
      </c>
      <c r="P97" s="3" t="s">
        <v>58</v>
      </c>
      <c r="Q97" s="3" t="s">
        <v>58</v>
      </c>
    </row>
  </sheetData>
  <autoFilter ref="A1:O97">
    <sortState ref="A2:Q85">
      <sortCondition ref="B1:B85"/>
    </sortState>
  </autoFilter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97"/>
  <sheetViews>
    <sheetView workbookViewId="0">
      <selection activeCell="H2" sqref="H2"/>
    </sheetView>
  </sheetViews>
  <sheetFormatPr defaultRowHeight="15" x14ac:dyDescent="0.25"/>
  <cols>
    <col min="5" max="5" width="10.140625" customWidth="1"/>
    <col min="8" max="8" width="14" customWidth="1"/>
  </cols>
  <sheetData>
    <row r="1" spans="1:18" s="11" customFormat="1" ht="72" customHeight="1" x14ac:dyDescent="0.25">
      <c r="A1" s="11" t="s">
        <v>0</v>
      </c>
      <c r="B1" s="11" t="s">
        <v>76</v>
      </c>
      <c r="C1" s="11" t="s">
        <v>77</v>
      </c>
      <c r="D1" s="11" t="s">
        <v>78</v>
      </c>
      <c r="E1" s="11" t="s">
        <v>81</v>
      </c>
      <c r="F1" s="11" t="s">
        <v>75</v>
      </c>
      <c r="G1" s="11" t="s">
        <v>2</v>
      </c>
      <c r="H1" s="11" t="s">
        <v>3</v>
      </c>
      <c r="I1" s="11" t="s">
        <v>57</v>
      </c>
      <c r="J1" s="11" t="s">
        <v>59</v>
      </c>
      <c r="K1" s="11" t="s">
        <v>69</v>
      </c>
      <c r="L1" s="11" t="s">
        <v>70</v>
      </c>
      <c r="M1" s="11" t="s">
        <v>71</v>
      </c>
      <c r="N1" s="11" t="s">
        <v>72</v>
      </c>
      <c r="O1" s="11" t="s">
        <v>73</v>
      </c>
      <c r="P1" s="11" t="s">
        <v>74</v>
      </c>
      <c r="Q1" s="11" t="s">
        <v>82</v>
      </c>
      <c r="R1" s="11" t="s">
        <v>83</v>
      </c>
    </row>
    <row r="2" spans="1:18" x14ac:dyDescent="0.25">
      <c r="A2">
        <v>3001</v>
      </c>
      <c r="B2" t="s">
        <v>28</v>
      </c>
      <c r="C2" t="s">
        <v>43</v>
      </c>
      <c r="D2">
        <v>208.63907356561199</v>
      </c>
      <c r="E2">
        <v>119.88266619955087</v>
      </c>
      <c r="H2">
        <f>IF(B2="WW", 78.57, IF(B2="SW", 76.79, IF(B2="CAN", 60, IF(B2="CAM", 60, 0))))</f>
        <v>76.790000000000006</v>
      </c>
      <c r="I2">
        <v>1886.4142473484849</v>
      </c>
      <c r="J2">
        <v>0.30073260073260072</v>
      </c>
      <c r="K2">
        <v>454.68000000000006</v>
      </c>
      <c r="L2">
        <v>25.922000000000001</v>
      </c>
      <c r="M2">
        <v>460.31</v>
      </c>
      <c r="N2">
        <v>3.2052000000000005</v>
      </c>
      <c r="O2">
        <f>($I2*L2)/1000</f>
        <v>48.899630119767423</v>
      </c>
      <c r="P2">
        <f>(I2/J2)*(1-J2)*(N2/1000)+O2</f>
        <v>62.958647672937957</v>
      </c>
      <c r="Q2">
        <v>39.907244472116624</v>
      </c>
      <c r="R2">
        <v>16.560901609276105</v>
      </c>
    </row>
    <row r="3" spans="1:18" x14ac:dyDescent="0.25">
      <c r="A3">
        <v>3002</v>
      </c>
      <c r="B3" t="s">
        <v>28</v>
      </c>
      <c r="C3" t="s">
        <v>44</v>
      </c>
      <c r="D3">
        <v>82.675843069521832</v>
      </c>
      <c r="E3">
        <v>41.171073749464142</v>
      </c>
      <c r="H3" s="3">
        <f t="shared" ref="H3:H66" si="0">IF(B3="WW", 78.57, IF(B3="SW", 76.79, IF(B3="CAN", 60, IF(B3="CAM", 60, 0))))</f>
        <v>76.790000000000006</v>
      </c>
      <c r="I3">
        <v>3191.9448458333331</v>
      </c>
      <c r="J3">
        <v>0.31217700258397935</v>
      </c>
      <c r="K3">
        <v>453.19000000000005</v>
      </c>
      <c r="L3">
        <v>24.533000000000001</v>
      </c>
      <c r="M3">
        <v>457.19</v>
      </c>
      <c r="N3">
        <v>3.2481999999999998</v>
      </c>
      <c r="O3" s="3">
        <f t="shared" ref="O3:O66" si="1">($I3*L3)/1000</f>
        <v>78.307982902829167</v>
      </c>
      <c r="P3" s="3">
        <f t="shared" ref="P3:P66" si="2">(I3/J3)*(1-J3)*(N3/1000)+O3</f>
        <v>101.15207627180817</v>
      </c>
      <c r="Q3">
        <v>39.964426655740461</v>
      </c>
      <c r="R3">
        <v>19.496464145024603</v>
      </c>
    </row>
    <row r="4" spans="1:18" x14ac:dyDescent="0.25">
      <c r="A4">
        <v>3003</v>
      </c>
      <c r="B4" t="s">
        <v>28</v>
      </c>
      <c r="C4" t="s">
        <v>42</v>
      </c>
      <c r="D4">
        <v>80.379116539731683</v>
      </c>
      <c r="E4">
        <v>40.980929533124801</v>
      </c>
      <c r="H4" s="3">
        <f t="shared" si="0"/>
        <v>76.790000000000006</v>
      </c>
      <c r="I4">
        <v>2833.9636261363635</v>
      </c>
      <c r="J4">
        <v>0.31285646387832705</v>
      </c>
      <c r="K4">
        <v>453.52</v>
      </c>
      <c r="L4">
        <v>24.587</v>
      </c>
      <c r="M4">
        <v>456.3</v>
      </c>
      <c r="N4">
        <v>2.7063999999999999</v>
      </c>
      <c r="O4" s="3">
        <f t="shared" si="1"/>
        <v>69.678663675814761</v>
      </c>
      <c r="P4" s="3">
        <f t="shared" si="2"/>
        <v>86.524345350488304</v>
      </c>
      <c r="Q4">
        <v>41.503381532117615</v>
      </c>
      <c r="R4">
        <v>18.511251202133906</v>
      </c>
    </row>
    <row r="5" spans="1:18" x14ac:dyDescent="0.25">
      <c r="A5">
        <v>3004</v>
      </c>
      <c r="B5" t="s">
        <v>28</v>
      </c>
      <c r="C5" t="s">
        <v>41</v>
      </c>
      <c r="D5">
        <v>82.691347306051554</v>
      </c>
      <c r="E5">
        <v>52.279099740995392</v>
      </c>
      <c r="H5" s="3">
        <f t="shared" si="0"/>
        <v>76.790000000000006</v>
      </c>
      <c r="I5">
        <v>3203.3611034090904</v>
      </c>
      <c r="J5">
        <v>0.29598779915532614</v>
      </c>
      <c r="K5">
        <v>450.42</v>
      </c>
      <c r="L5">
        <v>24.491</v>
      </c>
      <c r="M5">
        <v>463.5</v>
      </c>
      <c r="N5">
        <v>2.4562999999999997</v>
      </c>
      <c r="O5" s="3">
        <f t="shared" si="1"/>
        <v>78.453516783592036</v>
      </c>
      <c r="P5" s="3">
        <f t="shared" si="2"/>
        <v>97.168682731154775</v>
      </c>
      <c r="Q5">
        <v>38.283076037924097</v>
      </c>
      <c r="R5">
        <v>18.202409075696288</v>
      </c>
    </row>
    <row r="6" spans="1:18" x14ac:dyDescent="0.25">
      <c r="A6">
        <v>3005</v>
      </c>
      <c r="B6" t="s">
        <v>28</v>
      </c>
      <c r="C6" t="s">
        <v>42</v>
      </c>
      <c r="D6">
        <v>64.130610499255226</v>
      </c>
      <c r="E6">
        <v>84.588255413548097</v>
      </c>
      <c r="H6" s="3">
        <f t="shared" si="0"/>
        <v>76.790000000000006</v>
      </c>
      <c r="I6">
        <v>2889.8217435606061</v>
      </c>
      <c r="J6">
        <v>0.29340101522842643</v>
      </c>
      <c r="K6">
        <v>452.71999999999997</v>
      </c>
      <c r="L6">
        <v>23.812999999999999</v>
      </c>
      <c r="M6">
        <v>453.82</v>
      </c>
      <c r="N6">
        <v>3.1093999999999999</v>
      </c>
      <c r="O6" s="3">
        <f t="shared" si="1"/>
        <v>68.815325179408717</v>
      </c>
      <c r="P6" s="3">
        <f t="shared" si="2"/>
        <v>90.45541432709534</v>
      </c>
      <c r="Q6">
        <v>40.787064973479602</v>
      </c>
      <c r="R6">
        <v>19.240601661015212</v>
      </c>
    </row>
    <row r="7" spans="1:18" x14ac:dyDescent="0.25">
      <c r="A7">
        <v>3006</v>
      </c>
      <c r="B7" t="s">
        <v>28</v>
      </c>
      <c r="C7" t="s">
        <v>43</v>
      </c>
      <c r="D7">
        <v>86.986312721224905</v>
      </c>
      <c r="E7">
        <v>26.521217663488272</v>
      </c>
      <c r="H7" s="3">
        <f t="shared" si="0"/>
        <v>76.790000000000006</v>
      </c>
      <c r="I7">
        <v>3811.2768193181819</v>
      </c>
      <c r="J7">
        <v>0.31689497716894977</v>
      </c>
      <c r="K7">
        <v>453.47</v>
      </c>
      <c r="L7">
        <v>25.277999999999999</v>
      </c>
      <c r="M7">
        <v>453.02</v>
      </c>
      <c r="N7">
        <v>2.8866999999999998</v>
      </c>
      <c r="O7" s="3">
        <f t="shared" si="1"/>
        <v>96.341455438724992</v>
      </c>
      <c r="P7" s="3">
        <f t="shared" si="2"/>
        <v>120.05760981957714</v>
      </c>
      <c r="Q7">
        <v>41.43651653497286</v>
      </c>
      <c r="R7">
        <v>16.579507193623691</v>
      </c>
    </row>
    <row r="8" spans="1:18" x14ac:dyDescent="0.25">
      <c r="A8">
        <v>3007</v>
      </c>
      <c r="B8" t="s">
        <v>28</v>
      </c>
      <c r="C8" t="s">
        <v>41</v>
      </c>
      <c r="D8">
        <v>87.933172412574478</v>
      </c>
      <c r="E8">
        <v>47.539302762812433</v>
      </c>
      <c r="H8" s="3">
        <f t="shared" si="0"/>
        <v>76.790000000000006</v>
      </c>
      <c r="I8">
        <v>4691.5518231060605</v>
      </c>
      <c r="J8">
        <v>0.31121019108280257</v>
      </c>
      <c r="K8">
        <v>448.98</v>
      </c>
      <c r="L8">
        <v>23.286999999999999</v>
      </c>
      <c r="M8">
        <v>447.93</v>
      </c>
      <c r="N8">
        <v>4.1604000000000001</v>
      </c>
      <c r="O8" s="3">
        <f t="shared" si="1"/>
        <v>109.25216730467083</v>
      </c>
      <c r="P8" s="3">
        <f t="shared" si="2"/>
        <v>152.45224304418224</v>
      </c>
      <c r="Q8">
        <v>41.435751599613887</v>
      </c>
      <c r="R8">
        <v>16.190367288797894</v>
      </c>
    </row>
    <row r="9" spans="1:18" x14ac:dyDescent="0.25">
      <c r="A9">
        <v>3008</v>
      </c>
      <c r="B9" t="s">
        <v>28</v>
      </c>
      <c r="C9" t="s">
        <v>44</v>
      </c>
      <c r="D9">
        <v>136.98676559856258</v>
      </c>
      <c r="E9">
        <v>45.15779580368212</v>
      </c>
      <c r="H9" s="3">
        <f t="shared" si="0"/>
        <v>76.790000000000006</v>
      </c>
      <c r="I9">
        <v>4942.3017662878792</v>
      </c>
      <c r="J9">
        <v>0.32446037027557378</v>
      </c>
      <c r="K9">
        <v>454.24</v>
      </c>
      <c r="L9">
        <v>28.594000000000001</v>
      </c>
      <c r="M9">
        <v>443.96000000000004</v>
      </c>
      <c r="N9">
        <v>4.3044000000000002</v>
      </c>
      <c r="O9" s="3">
        <f t="shared" si="1"/>
        <v>141.32017670523561</v>
      </c>
      <c r="P9" s="3">
        <f t="shared" si="2"/>
        <v>185.61276439842678</v>
      </c>
      <c r="Q9">
        <v>43.861870102503644</v>
      </c>
      <c r="R9">
        <v>19.007111419897598</v>
      </c>
    </row>
    <row r="10" spans="1:18" x14ac:dyDescent="0.25">
      <c r="A10">
        <v>3009</v>
      </c>
      <c r="B10" t="s">
        <v>28</v>
      </c>
      <c r="C10" t="s">
        <v>41</v>
      </c>
      <c r="D10">
        <v>112.72203267717333</v>
      </c>
      <c r="E10">
        <v>51.764750193312459</v>
      </c>
      <c r="H10" s="3">
        <f t="shared" si="0"/>
        <v>76.790000000000006</v>
      </c>
      <c r="I10">
        <v>5262.36470189394</v>
      </c>
      <c r="J10">
        <v>0.32093915585602051</v>
      </c>
      <c r="K10">
        <v>453.46</v>
      </c>
      <c r="L10">
        <v>28.155000000000001</v>
      </c>
      <c r="M10">
        <v>439.09999999999997</v>
      </c>
      <c r="N10">
        <v>4.4859</v>
      </c>
      <c r="O10" s="3">
        <f t="shared" si="1"/>
        <v>148.16187818182388</v>
      </c>
      <c r="P10" s="3">
        <f t="shared" si="2"/>
        <v>198.1096954377328</v>
      </c>
      <c r="Q10">
        <v>42.778059727804319</v>
      </c>
      <c r="R10">
        <v>20.89014825064643</v>
      </c>
    </row>
    <row r="11" spans="1:18" x14ac:dyDescent="0.25">
      <c r="A11">
        <v>3010</v>
      </c>
      <c r="B11" t="s">
        <v>28</v>
      </c>
      <c r="C11" t="s">
        <v>44</v>
      </c>
      <c r="D11">
        <v>146.71040840066411</v>
      </c>
      <c r="E11">
        <v>29.579049934268099</v>
      </c>
      <c r="H11" s="3">
        <f t="shared" si="0"/>
        <v>76.790000000000006</v>
      </c>
      <c r="I11">
        <v>4747.002217045454</v>
      </c>
      <c r="J11">
        <v>0.32968573406110091</v>
      </c>
      <c r="K11">
        <v>452.40999999999997</v>
      </c>
      <c r="L11">
        <v>26.896000000000001</v>
      </c>
      <c r="M11">
        <v>443.78</v>
      </c>
      <c r="N11">
        <v>3.3056000000000001</v>
      </c>
      <c r="O11" s="3">
        <f t="shared" si="1"/>
        <v>127.67537162965453</v>
      </c>
      <c r="P11" s="3">
        <f t="shared" si="2"/>
        <v>159.57958504070066</v>
      </c>
      <c r="Q11">
        <v>43.488624667157211</v>
      </c>
      <c r="R11">
        <v>17.936989432332588</v>
      </c>
    </row>
    <row r="12" spans="1:18" x14ac:dyDescent="0.25">
      <c r="A12">
        <v>3011</v>
      </c>
      <c r="B12" t="s">
        <v>28</v>
      </c>
      <c r="C12" t="s">
        <v>43</v>
      </c>
      <c r="D12">
        <v>148.22760203872005</v>
      </c>
      <c r="E12">
        <v>73.04662215477012</v>
      </c>
      <c r="H12" s="3">
        <f t="shared" si="0"/>
        <v>76.790000000000006</v>
      </c>
      <c r="I12">
        <v>4325.4161337121213</v>
      </c>
      <c r="J12">
        <v>0.32694887260582722</v>
      </c>
      <c r="K12">
        <v>451.22999999999996</v>
      </c>
      <c r="L12">
        <v>28.915000000000003</v>
      </c>
      <c r="M12">
        <v>445.19</v>
      </c>
      <c r="N12">
        <v>4.7362000000000002</v>
      </c>
      <c r="O12" s="3">
        <f t="shared" si="1"/>
        <v>125.06940750628601</v>
      </c>
      <c r="P12" s="3">
        <f t="shared" si="2"/>
        <v>167.24159621390461</v>
      </c>
      <c r="Q12">
        <v>40.75038718380214</v>
      </c>
      <c r="R12">
        <v>24.259791467091318</v>
      </c>
    </row>
    <row r="13" spans="1:18" x14ac:dyDescent="0.25">
      <c r="A13">
        <v>3012</v>
      </c>
      <c r="B13" t="s">
        <v>28</v>
      </c>
      <c r="C13" t="s">
        <v>42</v>
      </c>
      <c r="D13">
        <v>109.26072561355215</v>
      </c>
      <c r="E13">
        <v>69.263416020798758</v>
      </c>
      <c r="H13" s="3">
        <f t="shared" si="0"/>
        <v>76.790000000000006</v>
      </c>
      <c r="I13">
        <v>3950.718251136364</v>
      </c>
      <c r="J13">
        <v>0.30533376824131725</v>
      </c>
      <c r="K13">
        <v>452.88</v>
      </c>
      <c r="L13">
        <v>30.11</v>
      </c>
      <c r="M13">
        <v>446.15999999999997</v>
      </c>
      <c r="N13">
        <v>4.7903000000000002</v>
      </c>
      <c r="O13" s="3">
        <f t="shared" si="1"/>
        <v>118.95612654171592</v>
      </c>
      <c r="P13" s="3">
        <f t="shared" si="2"/>
        <v>162.01276514583361</v>
      </c>
      <c r="Q13">
        <v>42.428770562989072</v>
      </c>
      <c r="R13">
        <v>25.550998638277903</v>
      </c>
    </row>
    <row r="14" spans="1:18" x14ac:dyDescent="0.25">
      <c r="A14">
        <v>3013</v>
      </c>
      <c r="B14" t="s">
        <v>28</v>
      </c>
      <c r="C14" t="s">
        <v>44</v>
      </c>
      <c r="D14">
        <v>119.39400533141344</v>
      </c>
      <c r="E14">
        <v>130.17003247771819</v>
      </c>
      <c r="H14" s="3">
        <f t="shared" si="0"/>
        <v>76.790000000000006</v>
      </c>
      <c r="I14">
        <v>3818.6158420454549</v>
      </c>
      <c r="J14">
        <v>0.31661341853035146</v>
      </c>
      <c r="K14">
        <v>453.35</v>
      </c>
      <c r="L14">
        <v>29.448</v>
      </c>
      <c r="M14">
        <v>450.91</v>
      </c>
      <c r="N14">
        <v>3.4895999999999998</v>
      </c>
      <c r="O14" s="3">
        <f t="shared" si="1"/>
        <v>112.45059931655454</v>
      </c>
      <c r="P14" s="3">
        <f t="shared" si="2"/>
        <v>141.21257721857017</v>
      </c>
      <c r="Q14">
        <v>43.240526195918548</v>
      </c>
      <c r="R14">
        <v>23.80365773463107</v>
      </c>
    </row>
    <row r="15" spans="1:18" x14ac:dyDescent="0.25">
      <c r="A15">
        <v>3014</v>
      </c>
      <c r="B15" t="s">
        <v>28</v>
      </c>
      <c r="C15" t="s">
        <v>41</v>
      </c>
      <c r="D15">
        <v>173.11232219298984</v>
      </c>
      <c r="E15">
        <v>55.298557710368016</v>
      </c>
      <c r="H15" s="3">
        <f t="shared" si="0"/>
        <v>76.790000000000006</v>
      </c>
      <c r="I15">
        <v>3254.7342624999997</v>
      </c>
      <c r="J15">
        <v>0.31375108790252393</v>
      </c>
      <c r="K15">
        <v>452.44</v>
      </c>
      <c r="L15">
        <v>25.547000000000001</v>
      </c>
      <c r="M15">
        <v>443.77000000000004</v>
      </c>
      <c r="N15">
        <v>2.8642000000000003</v>
      </c>
      <c r="O15" s="3">
        <f t="shared" si="1"/>
        <v>83.1486962040875</v>
      </c>
      <c r="P15" s="3">
        <f t="shared" si="2"/>
        <v>103.5386060131402</v>
      </c>
      <c r="Q15">
        <v>39.107772513105736</v>
      </c>
      <c r="R15">
        <v>22.215312252672518</v>
      </c>
    </row>
    <row r="16" spans="1:18" x14ac:dyDescent="0.25">
      <c r="A16">
        <v>3015</v>
      </c>
      <c r="B16" t="s">
        <v>28</v>
      </c>
      <c r="C16" t="s">
        <v>44</v>
      </c>
      <c r="D16">
        <v>277.74653617169741</v>
      </c>
      <c r="E16">
        <v>79.638584930593197</v>
      </c>
      <c r="H16" s="3">
        <f t="shared" si="0"/>
        <v>76.790000000000006</v>
      </c>
      <c r="I16">
        <v>3372.1586261363641</v>
      </c>
      <c r="J16">
        <v>0.30770565775772302</v>
      </c>
      <c r="K16">
        <v>453.81</v>
      </c>
      <c r="L16">
        <v>26.555</v>
      </c>
      <c r="M16">
        <v>450.48</v>
      </c>
      <c r="N16">
        <v>4.3268000000000004</v>
      </c>
      <c r="O16" s="3">
        <f t="shared" si="1"/>
        <v>89.547672317051152</v>
      </c>
      <c r="P16" s="3">
        <f t="shared" si="2"/>
        <v>122.37459084998292</v>
      </c>
      <c r="Q16">
        <v>41.886997389509581</v>
      </c>
      <c r="R16">
        <v>24.031970487072734</v>
      </c>
    </row>
    <row r="17" spans="1:18" x14ac:dyDescent="0.25">
      <c r="A17">
        <v>3016</v>
      </c>
      <c r="B17" t="s">
        <v>28</v>
      </c>
      <c r="C17" t="s">
        <v>42</v>
      </c>
      <c r="D17">
        <v>73.931993568079406</v>
      </c>
      <c r="E17">
        <v>58.778832804792508</v>
      </c>
      <c r="H17" s="3">
        <f t="shared" si="0"/>
        <v>76.790000000000006</v>
      </c>
      <c r="I17">
        <v>1525.9866867424241</v>
      </c>
      <c r="J17">
        <v>0.30933029908972692</v>
      </c>
      <c r="K17">
        <v>452.34000000000003</v>
      </c>
      <c r="L17">
        <v>25.859000000000002</v>
      </c>
      <c r="M17">
        <v>448.24</v>
      </c>
      <c r="N17">
        <v>3.2960000000000003</v>
      </c>
      <c r="O17" s="3">
        <f t="shared" si="1"/>
        <v>39.460489732472347</v>
      </c>
      <c r="P17" s="3">
        <f t="shared" si="2"/>
        <v>50.690648353475169</v>
      </c>
      <c r="Q17">
        <v>40.470704248190927</v>
      </c>
      <c r="R17">
        <v>22.507575349863842</v>
      </c>
    </row>
    <row r="18" spans="1:18" x14ac:dyDescent="0.25">
      <c r="A18">
        <v>3017</v>
      </c>
      <c r="B18" t="s">
        <v>26</v>
      </c>
      <c r="C18" t="s">
        <v>35</v>
      </c>
      <c r="D18">
        <v>177.55673902203461</v>
      </c>
      <c r="E18">
        <v>25.578859455451532</v>
      </c>
      <c r="H18" s="3">
        <f t="shared" si="0"/>
        <v>78.569999999999993</v>
      </c>
      <c r="I18">
        <v>4665.6613818181822</v>
      </c>
      <c r="J18">
        <v>0.30160248744319545</v>
      </c>
      <c r="K18">
        <v>448.09</v>
      </c>
      <c r="L18">
        <v>20.548999999999999</v>
      </c>
      <c r="M18">
        <v>457.11</v>
      </c>
      <c r="N18">
        <v>3.3136000000000001</v>
      </c>
      <c r="O18" s="3">
        <f t="shared" si="1"/>
        <v>95.874675734981821</v>
      </c>
      <c r="P18" s="3">
        <f t="shared" si="2"/>
        <v>131.67451381586585</v>
      </c>
      <c r="Q18">
        <v>35.493426137815334</v>
      </c>
      <c r="R18">
        <v>14.154572273158042</v>
      </c>
    </row>
    <row r="19" spans="1:18" x14ac:dyDescent="0.25">
      <c r="A19">
        <v>3018</v>
      </c>
      <c r="B19" t="s">
        <v>26</v>
      </c>
      <c r="C19" t="s">
        <v>34</v>
      </c>
      <c r="D19">
        <v>151.03043021649773</v>
      </c>
      <c r="E19">
        <v>45.544398072140545</v>
      </c>
      <c r="H19" s="3">
        <f t="shared" si="0"/>
        <v>78.569999999999993</v>
      </c>
      <c r="I19">
        <v>4381.8858363636364</v>
      </c>
      <c r="J19">
        <v>0.30584044046205333</v>
      </c>
      <c r="K19">
        <v>451.33000000000004</v>
      </c>
      <c r="L19">
        <v>20.943000000000001</v>
      </c>
      <c r="M19">
        <v>457.28000000000003</v>
      </c>
      <c r="N19">
        <v>3.3821000000000003</v>
      </c>
      <c r="O19" s="3">
        <f t="shared" si="1"/>
        <v>91.769835070963637</v>
      </c>
      <c r="P19" s="3">
        <f t="shared" si="2"/>
        <v>125.40642040116973</v>
      </c>
      <c r="Q19">
        <v>36.574833153473861</v>
      </c>
      <c r="R19">
        <v>18.722338818728367</v>
      </c>
    </row>
    <row r="20" spans="1:18" x14ac:dyDescent="0.25">
      <c r="A20">
        <v>3019</v>
      </c>
      <c r="B20" t="s">
        <v>26</v>
      </c>
      <c r="C20" t="s">
        <v>36</v>
      </c>
      <c r="D20">
        <v>269.05772985522151</v>
      </c>
      <c r="E20">
        <v>40.798322408539427</v>
      </c>
      <c r="H20" s="3">
        <f t="shared" si="0"/>
        <v>78.569999999999993</v>
      </c>
      <c r="I20">
        <v>3448.3621454545455</v>
      </c>
      <c r="J20">
        <v>0.31034482758620691</v>
      </c>
      <c r="K20">
        <v>447.32</v>
      </c>
      <c r="L20">
        <v>21.146999999999998</v>
      </c>
      <c r="M20">
        <v>449.54999999999995</v>
      </c>
      <c r="N20">
        <v>3.1037999999999997</v>
      </c>
      <c r="O20" s="3">
        <f t="shared" si="1"/>
        <v>72.922514289927264</v>
      </c>
      <c r="P20" s="3">
        <f t="shared" si="2"/>
        <v>96.707017461175752</v>
      </c>
      <c r="Q20">
        <v>35.881275747763567</v>
      </c>
      <c r="R20">
        <v>16.245625391571668</v>
      </c>
    </row>
    <row r="21" spans="1:18" x14ac:dyDescent="0.25">
      <c r="A21">
        <v>3020</v>
      </c>
      <c r="B21" t="s">
        <v>26</v>
      </c>
      <c r="C21" t="s">
        <v>33</v>
      </c>
      <c r="D21">
        <v>64.999984571413336</v>
      </c>
      <c r="E21">
        <v>53.045472087017387</v>
      </c>
      <c r="H21" s="3">
        <f t="shared" si="0"/>
        <v>78.569999999999993</v>
      </c>
      <c r="I21">
        <v>5522.8592363636353</v>
      </c>
      <c r="J21">
        <v>0.31244866830928081</v>
      </c>
      <c r="K21">
        <v>446.56</v>
      </c>
      <c r="L21">
        <v>20.369999999999997</v>
      </c>
      <c r="M21">
        <v>454.42999999999995</v>
      </c>
      <c r="N21">
        <v>2.2096999999999998</v>
      </c>
      <c r="O21" s="3">
        <f t="shared" si="1"/>
        <v>112.50064264472724</v>
      </c>
      <c r="P21" s="3">
        <f t="shared" si="2"/>
        <v>139.35555501420276</v>
      </c>
      <c r="Q21">
        <v>34.264403260121867</v>
      </c>
      <c r="R21">
        <v>21.43655404334897</v>
      </c>
    </row>
    <row r="22" spans="1:18" x14ac:dyDescent="0.25">
      <c r="A22">
        <v>3021</v>
      </c>
      <c r="B22" t="s">
        <v>26</v>
      </c>
      <c r="C22" t="s">
        <v>33</v>
      </c>
      <c r="D22">
        <v>157.59569461253147</v>
      </c>
      <c r="E22">
        <v>73.41234183819212</v>
      </c>
      <c r="H22" s="3">
        <f t="shared" si="0"/>
        <v>78.569999999999993</v>
      </c>
      <c r="I22">
        <v>4589.3355454545454</v>
      </c>
      <c r="J22">
        <v>0.3272417808832751</v>
      </c>
      <c r="K22">
        <v>447.64000000000004</v>
      </c>
      <c r="L22">
        <v>20.424000000000003</v>
      </c>
      <c r="M22">
        <v>450.89</v>
      </c>
      <c r="N22">
        <v>3.5929000000000002</v>
      </c>
      <c r="O22" s="3">
        <f t="shared" si="1"/>
        <v>93.732589180363647</v>
      </c>
      <c r="P22" s="3">
        <f t="shared" si="2"/>
        <v>127.63145801318322</v>
      </c>
      <c r="Q22">
        <v>37.147616127288586</v>
      </c>
      <c r="R22">
        <v>20.180221105650737</v>
      </c>
    </row>
    <row r="23" spans="1:18" x14ac:dyDescent="0.25">
      <c r="A23">
        <v>3022</v>
      </c>
      <c r="B23" t="s">
        <v>26</v>
      </c>
      <c r="C23" t="s">
        <v>36</v>
      </c>
      <c r="D23">
        <v>192.70343348796331</v>
      </c>
      <c r="E23">
        <v>45.470326932959644</v>
      </c>
      <c r="H23" s="3">
        <f t="shared" si="0"/>
        <v>78.569999999999993</v>
      </c>
      <c r="I23">
        <v>6767.5574909090901</v>
      </c>
      <c r="J23">
        <v>0.32063869879996038</v>
      </c>
      <c r="K23">
        <v>448.14</v>
      </c>
      <c r="L23">
        <v>20.061</v>
      </c>
      <c r="M23">
        <v>452.53999999999996</v>
      </c>
      <c r="N23">
        <v>2.109</v>
      </c>
      <c r="O23" s="3">
        <f t="shared" si="1"/>
        <v>135.76397082512727</v>
      </c>
      <c r="P23" s="3">
        <f t="shared" si="2"/>
        <v>166.00477949386894</v>
      </c>
      <c r="Q23">
        <v>37.152205101917303</v>
      </c>
      <c r="R23">
        <v>16.805149899542464</v>
      </c>
    </row>
    <row r="24" spans="1:18" x14ac:dyDescent="0.25">
      <c r="A24">
        <v>3023</v>
      </c>
      <c r="B24" t="s">
        <v>26</v>
      </c>
      <c r="C24" t="s">
        <v>34</v>
      </c>
      <c r="D24">
        <v>104.98216509758242</v>
      </c>
      <c r="E24">
        <v>15.545787071653177</v>
      </c>
      <c r="H24" s="3">
        <f t="shared" si="0"/>
        <v>78.569999999999993</v>
      </c>
      <c r="I24">
        <v>0</v>
      </c>
      <c r="J24">
        <v>0.31355233721888615</v>
      </c>
      <c r="K24">
        <v>446.94000000000005</v>
      </c>
      <c r="L24">
        <v>19.983999999999998</v>
      </c>
      <c r="M24">
        <v>460.45000000000005</v>
      </c>
      <c r="N24">
        <v>2.2690999999999999</v>
      </c>
      <c r="O24" s="3">
        <f t="shared" si="1"/>
        <v>0</v>
      </c>
      <c r="P24" s="3">
        <f t="shared" si="2"/>
        <v>0</v>
      </c>
      <c r="Q24">
        <v>34.780949623202503</v>
      </c>
      <c r="R24">
        <v>15.940759192024696</v>
      </c>
    </row>
    <row r="25" spans="1:18" x14ac:dyDescent="0.25">
      <c r="A25">
        <v>3024</v>
      </c>
      <c r="B25" t="s">
        <v>26</v>
      </c>
      <c r="C25" t="s">
        <v>35</v>
      </c>
      <c r="D25">
        <v>92.384503479869906</v>
      </c>
      <c r="E25">
        <v>239.31484183339418</v>
      </c>
      <c r="H25" s="3">
        <f t="shared" si="0"/>
        <v>78.569999999999993</v>
      </c>
      <c r="I25">
        <v>0</v>
      </c>
      <c r="J25">
        <v>0.31799749317997494</v>
      </c>
      <c r="K25">
        <v>446.46000000000004</v>
      </c>
      <c r="L25">
        <v>17.427999999999997</v>
      </c>
      <c r="M25">
        <v>445.48</v>
      </c>
      <c r="N25">
        <v>2.1768999999999998</v>
      </c>
      <c r="O25" s="3">
        <f t="shared" si="1"/>
        <v>0</v>
      </c>
      <c r="P25" s="3">
        <f t="shared" si="2"/>
        <v>0</v>
      </c>
      <c r="Q25">
        <v>38.275118123897748</v>
      </c>
      <c r="R25">
        <v>21.334995370529157</v>
      </c>
    </row>
    <row r="26" spans="1:18" x14ac:dyDescent="0.25">
      <c r="A26">
        <v>3025</v>
      </c>
      <c r="B26" t="s">
        <v>26</v>
      </c>
      <c r="C26" t="s">
        <v>34</v>
      </c>
      <c r="D26">
        <v>135.76724926332247</v>
      </c>
      <c r="E26">
        <v>18.161153132645463</v>
      </c>
      <c r="H26" s="3">
        <f t="shared" si="0"/>
        <v>78.569999999999993</v>
      </c>
      <c r="I26">
        <v>6192.178109090908</v>
      </c>
      <c r="J26">
        <v>0.32307967450594655</v>
      </c>
      <c r="K26">
        <v>446.80999999999995</v>
      </c>
      <c r="L26">
        <v>19.765000000000001</v>
      </c>
      <c r="M26">
        <v>456.85</v>
      </c>
      <c r="N26">
        <v>2.7928999999999999</v>
      </c>
      <c r="O26" s="3">
        <f t="shared" si="1"/>
        <v>122.3884003261818</v>
      </c>
      <c r="P26" s="3">
        <f t="shared" si="2"/>
        <v>158.62327334125558</v>
      </c>
      <c r="Q26">
        <v>39.876616147969379</v>
      </c>
      <c r="R26">
        <v>16.369601463757924</v>
      </c>
    </row>
    <row r="27" spans="1:18" x14ac:dyDescent="0.25">
      <c r="A27">
        <v>3026</v>
      </c>
      <c r="B27" t="s">
        <v>26</v>
      </c>
      <c r="C27" t="s">
        <v>33</v>
      </c>
      <c r="D27">
        <v>207.90002975481275</v>
      </c>
      <c r="E27">
        <v>27.000031471989654</v>
      </c>
      <c r="H27" s="3">
        <f t="shared" si="0"/>
        <v>78.569999999999993</v>
      </c>
      <c r="I27">
        <v>6397.6707454545449</v>
      </c>
      <c r="J27">
        <v>0.33225116210433114</v>
      </c>
      <c r="K27">
        <v>447.28000000000003</v>
      </c>
      <c r="L27">
        <v>21.777000000000001</v>
      </c>
      <c r="M27">
        <v>457.96</v>
      </c>
      <c r="N27">
        <v>2.7574999999999998</v>
      </c>
      <c r="O27" s="3">
        <f t="shared" si="1"/>
        <v>139.32207582376361</v>
      </c>
      <c r="P27" s="3">
        <f t="shared" si="2"/>
        <v>174.77761048495563</v>
      </c>
      <c r="Q27">
        <v>39.212270322576039</v>
      </c>
      <c r="R27">
        <v>16.988478964180306</v>
      </c>
    </row>
    <row r="28" spans="1:18" x14ac:dyDescent="0.25">
      <c r="A28">
        <v>3027</v>
      </c>
      <c r="B28" t="s">
        <v>26</v>
      </c>
      <c r="C28" t="s">
        <v>35</v>
      </c>
      <c r="D28">
        <v>208.70820930237929</v>
      </c>
      <c r="E28">
        <v>26.00327066395996</v>
      </c>
      <c r="H28" s="3">
        <f t="shared" si="0"/>
        <v>78.569999999999993</v>
      </c>
      <c r="I28">
        <v>8168.8215636363639</v>
      </c>
      <c r="J28">
        <v>0.31835558430865141</v>
      </c>
      <c r="K28">
        <v>448.57</v>
      </c>
      <c r="L28">
        <v>19.577999999999999</v>
      </c>
      <c r="M28">
        <v>452.73</v>
      </c>
      <c r="N28">
        <v>2.4274</v>
      </c>
      <c r="O28" s="3">
        <f t="shared" si="1"/>
        <v>159.92918857287273</v>
      </c>
      <c r="P28" s="3">
        <f t="shared" si="2"/>
        <v>202.38588183036154</v>
      </c>
      <c r="Q28">
        <v>41.469240965972226</v>
      </c>
      <c r="R28">
        <v>16.833631305680797</v>
      </c>
    </row>
    <row r="29" spans="1:18" x14ac:dyDescent="0.25">
      <c r="A29">
        <v>3028</v>
      </c>
      <c r="B29" t="s">
        <v>26</v>
      </c>
      <c r="C29" t="s">
        <v>36</v>
      </c>
      <c r="D29">
        <v>184.75379742277795</v>
      </c>
      <c r="E29">
        <v>29.766709610722518</v>
      </c>
      <c r="H29" s="3">
        <f t="shared" si="0"/>
        <v>78.569999999999993</v>
      </c>
      <c r="I29">
        <v>7235.2978727272712</v>
      </c>
      <c r="J29">
        <v>0.33151331808455692</v>
      </c>
      <c r="K29">
        <v>446.96</v>
      </c>
      <c r="L29">
        <v>20.777000000000001</v>
      </c>
      <c r="M29">
        <v>455.36</v>
      </c>
      <c r="N29">
        <v>2.4632999999999998</v>
      </c>
      <c r="O29" s="3">
        <f t="shared" si="1"/>
        <v>150.32778390165453</v>
      </c>
      <c r="P29" s="3">
        <f t="shared" si="2"/>
        <v>186.26674357314243</v>
      </c>
      <c r="Q29">
        <v>38.357725400039001</v>
      </c>
      <c r="R29">
        <v>15.924876852345379</v>
      </c>
    </row>
    <row r="30" spans="1:18" x14ac:dyDescent="0.25">
      <c r="A30">
        <v>3029</v>
      </c>
      <c r="B30" t="s">
        <v>26</v>
      </c>
      <c r="C30" t="s">
        <v>34</v>
      </c>
      <c r="D30">
        <v>80.465173450361945</v>
      </c>
      <c r="E30">
        <v>13.845215067840719</v>
      </c>
      <c r="H30" s="3">
        <f t="shared" si="0"/>
        <v>78.569999999999993</v>
      </c>
      <c r="I30">
        <v>6636.4336181818162</v>
      </c>
      <c r="J30">
        <v>0.33218507789869256</v>
      </c>
      <c r="K30">
        <v>445.64</v>
      </c>
      <c r="L30">
        <v>18.512</v>
      </c>
      <c r="M30">
        <v>457.51</v>
      </c>
      <c r="N30">
        <v>2.4725999999999999</v>
      </c>
      <c r="O30" s="3">
        <f t="shared" si="1"/>
        <v>122.85365913978178</v>
      </c>
      <c r="P30" s="3">
        <f t="shared" si="2"/>
        <v>155.84231489505365</v>
      </c>
      <c r="Q30">
        <v>36.952249148389889</v>
      </c>
      <c r="R30">
        <v>14.371249830009573</v>
      </c>
    </row>
    <row r="31" spans="1:18" x14ac:dyDescent="0.25">
      <c r="A31">
        <v>3030</v>
      </c>
      <c r="B31" t="s">
        <v>26</v>
      </c>
      <c r="C31" t="s">
        <v>36</v>
      </c>
      <c r="D31">
        <v>131.52505200336461</v>
      </c>
      <c r="E31">
        <v>30.904903953650951</v>
      </c>
      <c r="H31" s="3">
        <f t="shared" si="0"/>
        <v>78.569999999999993</v>
      </c>
      <c r="I31">
        <v>7552.3436545454542</v>
      </c>
      <c r="J31">
        <v>0.33211406895617424</v>
      </c>
      <c r="K31">
        <v>448.29</v>
      </c>
      <c r="L31">
        <v>22.15</v>
      </c>
      <c r="M31">
        <v>456.1</v>
      </c>
      <c r="N31">
        <v>2.5519999999999996</v>
      </c>
      <c r="O31" s="3">
        <f t="shared" si="1"/>
        <v>167.2844119481818</v>
      </c>
      <c r="P31" s="3">
        <f t="shared" si="2"/>
        <v>206.04384672752178</v>
      </c>
      <c r="Q31">
        <v>35.643111692767704</v>
      </c>
      <c r="R31">
        <v>13.636124097092601</v>
      </c>
    </row>
    <row r="32" spans="1:18" x14ac:dyDescent="0.25">
      <c r="A32">
        <v>3031</v>
      </c>
      <c r="B32" t="s">
        <v>26</v>
      </c>
      <c r="C32" t="s">
        <v>33</v>
      </c>
      <c r="D32">
        <v>138.69896167028924</v>
      </c>
      <c r="E32">
        <v>33.26948590469982</v>
      </c>
      <c r="H32" s="3">
        <f t="shared" si="0"/>
        <v>78.569999999999993</v>
      </c>
      <c r="I32">
        <v>6781.2569999999987</v>
      </c>
      <c r="J32">
        <v>0.32679223662536705</v>
      </c>
      <c r="K32">
        <v>446.19</v>
      </c>
      <c r="L32">
        <v>21.537000000000003</v>
      </c>
      <c r="M32">
        <v>443.39</v>
      </c>
      <c r="N32">
        <v>3.1375999999999999</v>
      </c>
      <c r="O32" s="3">
        <f t="shared" si="1"/>
        <v>146.04793200899999</v>
      </c>
      <c r="P32" s="3">
        <f t="shared" si="2"/>
        <v>189.87931409404928</v>
      </c>
      <c r="Q32">
        <v>40.305336013833461</v>
      </c>
      <c r="R32">
        <v>15.210104551319482</v>
      </c>
    </row>
    <row r="33" spans="1:18" x14ac:dyDescent="0.25">
      <c r="A33">
        <v>3032</v>
      </c>
      <c r="B33" t="s">
        <v>26</v>
      </c>
      <c r="C33" t="s">
        <v>35</v>
      </c>
      <c r="D33">
        <v>306.76391933172124</v>
      </c>
      <c r="E33">
        <v>126.54122019171444</v>
      </c>
      <c r="H33" s="3">
        <f t="shared" si="0"/>
        <v>78.569999999999993</v>
      </c>
      <c r="I33">
        <v>7971.1572181818165</v>
      </c>
      <c r="J33">
        <v>0.33704000376949533</v>
      </c>
      <c r="K33">
        <v>447.57</v>
      </c>
      <c r="L33">
        <v>23.460999999999999</v>
      </c>
      <c r="M33">
        <v>448.13</v>
      </c>
      <c r="N33">
        <v>2.823</v>
      </c>
      <c r="O33" s="3">
        <f t="shared" si="1"/>
        <v>187.01131949576356</v>
      </c>
      <c r="P33" s="3">
        <f t="shared" si="2"/>
        <v>231.27404226311523</v>
      </c>
      <c r="Q33">
        <v>45.042622064116671</v>
      </c>
      <c r="R33">
        <v>14.224917865617254</v>
      </c>
    </row>
    <row r="34" spans="1:18" x14ac:dyDescent="0.25">
      <c r="A34">
        <v>3033</v>
      </c>
      <c r="B34" t="s">
        <v>29</v>
      </c>
      <c r="C34" t="s">
        <v>39</v>
      </c>
      <c r="D34" s="12">
        <v>114.68208147862259</v>
      </c>
      <c r="E34">
        <v>278.53443442133391</v>
      </c>
      <c r="H34" s="3">
        <f t="shared" si="0"/>
        <v>60</v>
      </c>
      <c r="I34">
        <v>1124.82755</v>
      </c>
      <c r="J34">
        <v>0.21808348235704628</v>
      </c>
      <c r="K34">
        <v>627.55999999999995</v>
      </c>
      <c r="L34">
        <v>42.302</v>
      </c>
      <c r="M34">
        <v>441.68</v>
      </c>
      <c r="N34">
        <v>7.5731999999999999</v>
      </c>
      <c r="O34" s="3">
        <f t="shared" si="1"/>
        <v>47.582455020099999</v>
      </c>
      <c r="P34" s="3">
        <f t="shared" si="2"/>
        <v>78.124842683651764</v>
      </c>
      <c r="Q34">
        <v>40.655147572084218</v>
      </c>
      <c r="R34">
        <v>15.54237526537333</v>
      </c>
    </row>
    <row r="35" spans="1:18" x14ac:dyDescent="0.25">
      <c r="A35">
        <v>3034</v>
      </c>
      <c r="B35" s="3" t="s">
        <v>27</v>
      </c>
      <c r="C35" s="3" t="s">
        <v>37</v>
      </c>
      <c r="D35" s="12"/>
      <c r="E35" s="3">
        <v>128.37655598121668</v>
      </c>
      <c r="F35" s="3"/>
      <c r="G35" s="3"/>
      <c r="H35" s="3">
        <f t="shared" si="0"/>
        <v>0</v>
      </c>
      <c r="I35" s="3" t="s">
        <v>58</v>
      </c>
      <c r="J35" s="3" t="s">
        <v>58</v>
      </c>
      <c r="K35" s="3" t="s">
        <v>58</v>
      </c>
      <c r="L35" s="3" t="s">
        <v>58</v>
      </c>
      <c r="M35" s="3" t="s">
        <v>58</v>
      </c>
      <c r="N35" s="3" t="s">
        <v>58</v>
      </c>
      <c r="O35" s="3" t="s">
        <v>58</v>
      </c>
      <c r="P35" s="3" t="s">
        <v>58</v>
      </c>
      <c r="Q35" s="3"/>
      <c r="R35">
        <v>33.891681963654833</v>
      </c>
    </row>
    <row r="36" spans="1:18" x14ac:dyDescent="0.25">
      <c r="A36">
        <v>3035</v>
      </c>
      <c r="B36" t="s">
        <v>30</v>
      </c>
      <c r="C36" t="s">
        <v>40</v>
      </c>
      <c r="D36" s="12">
        <v>63.989849966093921</v>
      </c>
      <c r="E36">
        <v>57.900210234757324</v>
      </c>
      <c r="H36" s="3">
        <f t="shared" si="0"/>
        <v>60</v>
      </c>
      <c r="I36">
        <v>1205.2469301515152</v>
      </c>
      <c r="J36">
        <v>0.20680193760373972</v>
      </c>
      <c r="K36">
        <v>606.91999999999996</v>
      </c>
      <c r="L36">
        <v>40.820999999999998</v>
      </c>
      <c r="M36">
        <v>473.51</v>
      </c>
      <c r="N36">
        <v>4.8994999999999997</v>
      </c>
      <c r="O36" s="3">
        <f t="shared" si="1"/>
        <v>49.199384935715003</v>
      </c>
      <c r="P36" s="3">
        <f t="shared" si="2"/>
        <v>71.848687694017769</v>
      </c>
      <c r="Q36">
        <v>38.385127958231628</v>
      </c>
      <c r="R36">
        <v>19.953103495054791</v>
      </c>
    </row>
    <row r="37" spans="1:18" x14ac:dyDescent="0.25">
      <c r="A37">
        <v>3036</v>
      </c>
      <c r="B37" s="3" t="s">
        <v>28</v>
      </c>
      <c r="C37" s="3" t="s">
        <v>38</v>
      </c>
      <c r="D37" s="12"/>
      <c r="E37" s="3">
        <v>131.0811400911013</v>
      </c>
      <c r="F37" s="3"/>
      <c r="G37" s="3"/>
      <c r="H37" s="3">
        <f t="shared" si="0"/>
        <v>76.790000000000006</v>
      </c>
      <c r="I37" s="3">
        <v>3882.6284291666666</v>
      </c>
      <c r="J37" s="3">
        <v>0.32415458937198072</v>
      </c>
      <c r="K37" s="3">
        <v>448.89000000000004</v>
      </c>
      <c r="L37" s="3">
        <v>22.261000000000003</v>
      </c>
      <c r="M37" s="3">
        <v>45.433999999999997</v>
      </c>
      <c r="N37" s="3">
        <v>0.26079999999999998</v>
      </c>
      <c r="O37" s="3">
        <f t="shared" si="1"/>
        <v>86.431191461679177</v>
      </c>
      <c r="P37" s="3">
        <f t="shared" si="2"/>
        <v>88.542387739716446</v>
      </c>
      <c r="Q37" s="3"/>
      <c r="R37">
        <v>20.19304661340044</v>
      </c>
    </row>
    <row r="38" spans="1:18" x14ac:dyDescent="0.25">
      <c r="A38">
        <v>3037</v>
      </c>
      <c r="B38" t="s">
        <v>29</v>
      </c>
      <c r="C38" t="s">
        <v>39</v>
      </c>
      <c r="D38" s="12">
        <v>151.4212299500048</v>
      </c>
      <c r="E38">
        <v>80.99552609678797</v>
      </c>
      <c r="H38" s="3">
        <f t="shared" si="0"/>
        <v>60</v>
      </c>
      <c r="I38">
        <v>1230.5869447348484</v>
      </c>
      <c r="J38">
        <v>0.19550827423167849</v>
      </c>
      <c r="K38">
        <v>631.71</v>
      </c>
      <c r="L38">
        <v>36.242999999999995</v>
      </c>
      <c r="M38">
        <v>449.5</v>
      </c>
      <c r="N38">
        <v>5.0329999999999995</v>
      </c>
      <c r="O38" s="3">
        <f t="shared" si="1"/>
        <v>44.600162638025104</v>
      </c>
      <c r="P38" s="3">
        <f t="shared" si="2"/>
        <v>70.085810217191039</v>
      </c>
      <c r="Q38">
        <v>41.63864820119305</v>
      </c>
      <c r="R38">
        <v>21.894870135326997</v>
      </c>
    </row>
    <row r="39" spans="1:18" x14ac:dyDescent="0.25">
      <c r="A39">
        <v>3038</v>
      </c>
      <c r="B39" s="3" t="s">
        <v>28</v>
      </c>
      <c r="C39" s="3" t="s">
        <v>38</v>
      </c>
      <c r="D39" s="12"/>
      <c r="E39" s="3">
        <v>20.263729569442013</v>
      </c>
      <c r="F39" s="3"/>
      <c r="G39" s="3"/>
      <c r="H39" s="3">
        <f t="shared" si="0"/>
        <v>76.790000000000006</v>
      </c>
      <c r="I39" s="3">
        <v>3467.5659215909095</v>
      </c>
      <c r="J39" s="3">
        <v>0.32053402646502832</v>
      </c>
      <c r="K39" s="3">
        <v>453.22</v>
      </c>
      <c r="L39" s="3">
        <v>25.047000000000001</v>
      </c>
      <c r="M39" s="3">
        <v>459.66999999999996</v>
      </c>
      <c r="N39" s="3">
        <v>3.6894</v>
      </c>
      <c r="O39" s="3">
        <f t="shared" si="1"/>
        <v>86.852123638087519</v>
      </c>
      <c r="P39" s="3">
        <f t="shared" si="2"/>
        <v>113.97114688786148</v>
      </c>
      <c r="Q39" s="3"/>
      <c r="R39">
        <v>24.600336030195571</v>
      </c>
    </row>
    <row r="40" spans="1:18" x14ac:dyDescent="0.25">
      <c r="A40">
        <v>3039</v>
      </c>
      <c r="B40" t="s">
        <v>27</v>
      </c>
      <c r="C40" t="s">
        <v>37</v>
      </c>
      <c r="D40" s="12">
        <v>26.770879296924143</v>
      </c>
      <c r="E40">
        <v>97.328049904548692</v>
      </c>
      <c r="H40" s="3">
        <f t="shared" si="0"/>
        <v>0</v>
      </c>
      <c r="I40" t="s">
        <v>58</v>
      </c>
      <c r="J40" t="s">
        <v>58</v>
      </c>
      <c r="K40" s="3" t="s">
        <v>58</v>
      </c>
      <c r="L40" s="3" t="s">
        <v>58</v>
      </c>
      <c r="M40" s="3" t="s">
        <v>58</v>
      </c>
      <c r="N40" s="3" t="s">
        <v>58</v>
      </c>
      <c r="O40" s="3" t="s">
        <v>58</v>
      </c>
      <c r="P40" s="3" t="s">
        <v>58</v>
      </c>
      <c r="Q40">
        <v>39.233765531948265</v>
      </c>
      <c r="R40">
        <v>32.957940531848998</v>
      </c>
    </row>
    <row r="41" spans="1:18" x14ac:dyDescent="0.25">
      <c r="A41">
        <v>3040</v>
      </c>
      <c r="B41" s="3" t="s">
        <v>30</v>
      </c>
      <c r="C41" s="3" t="s">
        <v>40</v>
      </c>
      <c r="D41" s="12"/>
      <c r="E41" s="3">
        <v>256.64963062734182</v>
      </c>
      <c r="F41" s="3"/>
      <c r="G41" s="3"/>
      <c r="H41" s="3">
        <f t="shared" si="0"/>
        <v>60</v>
      </c>
      <c r="I41" s="3">
        <v>879.97736564393938</v>
      </c>
      <c r="J41" s="3">
        <v>0.21476124123592771</v>
      </c>
      <c r="K41" s="3">
        <v>598.17999999999995</v>
      </c>
      <c r="L41" s="3">
        <v>41.805999999999997</v>
      </c>
      <c r="M41" s="3">
        <v>469.05</v>
      </c>
      <c r="N41" s="3">
        <v>5.0992000000000006</v>
      </c>
      <c r="O41" s="3">
        <f t="shared" si="1"/>
        <v>36.788333748110524</v>
      </c>
      <c r="P41" s="3">
        <f t="shared" si="2"/>
        <v>53.194963226421507</v>
      </c>
      <c r="Q41" s="3"/>
      <c r="R41" s="3">
        <v>24.951221029994784</v>
      </c>
    </row>
    <row r="42" spans="1:18" x14ac:dyDescent="0.25">
      <c r="A42">
        <v>3041</v>
      </c>
      <c r="B42" t="s">
        <v>29</v>
      </c>
      <c r="C42" t="s">
        <v>39</v>
      </c>
      <c r="D42" s="12">
        <v>330.44862660270331</v>
      </c>
      <c r="E42">
        <v>299.89634282060439</v>
      </c>
      <c r="H42" s="3">
        <f t="shared" si="0"/>
        <v>60</v>
      </c>
      <c r="I42">
        <v>1286.5510702651513</v>
      </c>
      <c r="J42">
        <v>0.20434053735671243</v>
      </c>
      <c r="K42">
        <v>638.51</v>
      </c>
      <c r="L42">
        <v>32.466999999999999</v>
      </c>
      <c r="M42">
        <v>453.83000000000004</v>
      </c>
      <c r="N42">
        <v>3.5272999999999999</v>
      </c>
      <c r="O42" s="3">
        <f t="shared" si="1"/>
        <v>41.770453598298666</v>
      </c>
      <c r="P42" s="3">
        <f t="shared" si="2"/>
        <v>59.440680643655341</v>
      </c>
      <c r="Q42">
        <v>38.590298651576759</v>
      </c>
      <c r="R42">
        <v>22.316602073246649</v>
      </c>
    </row>
    <row r="43" spans="1:18" x14ac:dyDescent="0.25">
      <c r="A43">
        <v>3042</v>
      </c>
      <c r="B43" s="3" t="s">
        <v>30</v>
      </c>
      <c r="C43" s="3" t="s">
        <v>40</v>
      </c>
      <c r="D43" s="12"/>
      <c r="E43" s="3">
        <v>61.317765540353626</v>
      </c>
      <c r="F43" s="3"/>
      <c r="G43" s="3"/>
      <c r="H43" s="3">
        <f t="shared" si="0"/>
        <v>60</v>
      </c>
      <c r="I43" s="3">
        <v>822.39865511363632</v>
      </c>
      <c r="J43" s="3">
        <v>0.21719672177002045</v>
      </c>
      <c r="K43" s="3">
        <v>604.12</v>
      </c>
      <c r="L43" s="3">
        <v>38.701000000000001</v>
      </c>
      <c r="M43" s="3">
        <v>475.91</v>
      </c>
      <c r="N43" s="3">
        <v>4.3239999999999998</v>
      </c>
      <c r="O43" s="3">
        <f t="shared" si="1"/>
        <v>31.827650351552837</v>
      </c>
      <c r="P43" s="3">
        <f t="shared" si="2"/>
        <v>44.644091465130714</v>
      </c>
      <c r="Q43" s="3"/>
      <c r="R43">
        <v>16.521691681958803</v>
      </c>
    </row>
    <row r="44" spans="1:18" x14ac:dyDescent="0.25">
      <c r="A44">
        <v>3043</v>
      </c>
      <c r="B44" t="s">
        <v>28</v>
      </c>
      <c r="C44" t="s">
        <v>38</v>
      </c>
      <c r="D44" s="12">
        <v>32.593336600812897</v>
      </c>
      <c r="E44">
        <v>22.943345404891129</v>
      </c>
      <c r="H44" s="3">
        <f t="shared" si="0"/>
        <v>76.790000000000006</v>
      </c>
      <c r="I44">
        <v>3574.7971981060609</v>
      </c>
      <c r="J44">
        <v>0.3056020066889632</v>
      </c>
      <c r="K44">
        <v>452.90999999999997</v>
      </c>
      <c r="L44">
        <v>24.441000000000003</v>
      </c>
      <c r="M44">
        <v>453.01</v>
      </c>
      <c r="N44">
        <v>6.4827999999999992</v>
      </c>
      <c r="O44" s="3">
        <f t="shared" si="1"/>
        <v>87.371618318910251</v>
      </c>
      <c r="P44" s="3">
        <f t="shared" si="2"/>
        <v>140.0298520442727</v>
      </c>
      <c r="Q44">
        <v>41.461879048123514</v>
      </c>
      <c r="R44">
        <v>15.353567164516004</v>
      </c>
    </row>
    <row r="45" spans="1:18" x14ac:dyDescent="0.25">
      <c r="A45">
        <v>3044</v>
      </c>
      <c r="B45" s="3" t="s">
        <v>27</v>
      </c>
      <c r="C45" s="3" t="s">
        <v>37</v>
      </c>
      <c r="D45" s="12"/>
      <c r="E45" s="3">
        <v>70.914559755337706</v>
      </c>
      <c r="F45" s="3"/>
      <c r="G45" s="3"/>
      <c r="H45" s="3">
        <f t="shared" si="0"/>
        <v>0</v>
      </c>
      <c r="I45" s="3" t="s">
        <v>58</v>
      </c>
      <c r="J45" s="3" t="s">
        <v>58</v>
      </c>
      <c r="K45" s="3" t="s">
        <v>58</v>
      </c>
      <c r="L45" s="3" t="s">
        <v>58</v>
      </c>
      <c r="M45" s="3" t="s">
        <v>58</v>
      </c>
      <c r="N45" s="3" t="s">
        <v>58</v>
      </c>
      <c r="O45" s="3" t="s">
        <v>58</v>
      </c>
      <c r="P45" s="3" t="s">
        <v>58</v>
      </c>
      <c r="Q45" s="3"/>
      <c r="R45">
        <v>22.605106058898162</v>
      </c>
    </row>
    <row r="46" spans="1:18" x14ac:dyDescent="0.25">
      <c r="A46">
        <v>3045</v>
      </c>
      <c r="B46" t="s">
        <v>28</v>
      </c>
      <c r="C46" t="s">
        <v>38</v>
      </c>
      <c r="D46" s="12">
        <v>35.095373243658671</v>
      </c>
      <c r="E46">
        <v>45.597892705496157</v>
      </c>
      <c r="H46" s="3">
        <f t="shared" si="0"/>
        <v>76.790000000000006</v>
      </c>
      <c r="I46">
        <v>3012.9542359848483</v>
      </c>
      <c r="J46">
        <v>0.31289724576271188</v>
      </c>
      <c r="K46">
        <v>452.71999999999997</v>
      </c>
      <c r="L46">
        <v>23.540999999999997</v>
      </c>
      <c r="M46">
        <v>455.64</v>
      </c>
      <c r="N46">
        <v>2.488</v>
      </c>
      <c r="O46" s="3">
        <f t="shared" si="1"/>
        <v>70.927955669319303</v>
      </c>
      <c r="P46" s="3">
        <f t="shared" si="2"/>
        <v>87.389207549110722</v>
      </c>
      <c r="Q46">
        <v>36.915133873942352</v>
      </c>
      <c r="R46">
        <v>23.061329776605596</v>
      </c>
    </row>
    <row r="47" spans="1:18" x14ac:dyDescent="0.25">
      <c r="A47">
        <v>3046</v>
      </c>
      <c r="B47" s="3" t="s">
        <v>29</v>
      </c>
      <c r="C47" s="3" t="s">
        <v>39</v>
      </c>
      <c r="D47" s="12"/>
      <c r="E47" s="3">
        <v>49.876723649718059</v>
      </c>
      <c r="F47" s="3"/>
      <c r="G47" s="3"/>
      <c r="H47" s="3">
        <f t="shared" si="0"/>
        <v>60</v>
      </c>
      <c r="I47" s="3">
        <v>1064.5252465909089</v>
      </c>
      <c r="J47" s="3">
        <v>0.19940753744034234</v>
      </c>
      <c r="K47" s="3">
        <v>612.96</v>
      </c>
      <c r="L47" s="3">
        <v>41.364000000000004</v>
      </c>
      <c r="M47" s="3">
        <v>455.77</v>
      </c>
      <c r="N47" s="3">
        <v>5.37</v>
      </c>
      <c r="O47" s="3">
        <f t="shared" si="1"/>
        <v>44.033022299986364</v>
      </c>
      <c r="P47" s="3">
        <f t="shared" si="2"/>
        <v>66.983946475990564</v>
      </c>
      <c r="Q47" s="3"/>
      <c r="R47">
        <v>22.938278528483039</v>
      </c>
    </row>
    <row r="48" spans="1:18" x14ac:dyDescent="0.25">
      <c r="A48">
        <v>3047</v>
      </c>
      <c r="B48" t="s">
        <v>27</v>
      </c>
      <c r="C48" t="s">
        <v>37</v>
      </c>
      <c r="D48" s="12">
        <v>33.943138574037363</v>
      </c>
      <c r="E48">
        <v>47.346066328830645</v>
      </c>
      <c r="H48" s="3">
        <f t="shared" si="0"/>
        <v>0</v>
      </c>
      <c r="I48" t="s">
        <v>58</v>
      </c>
      <c r="J48" t="s">
        <v>58</v>
      </c>
      <c r="K48" s="3" t="s">
        <v>58</v>
      </c>
      <c r="L48" s="3" t="s">
        <v>58</v>
      </c>
      <c r="M48" s="3" t="s">
        <v>58</v>
      </c>
      <c r="N48" s="3" t="s">
        <v>58</v>
      </c>
      <c r="O48" s="3" t="s">
        <v>58</v>
      </c>
      <c r="P48" s="3" t="s">
        <v>58</v>
      </c>
      <c r="Q48">
        <v>38.184724762266178</v>
      </c>
      <c r="R48">
        <v>31.825760006096758</v>
      </c>
    </row>
    <row r="49" spans="1:18" x14ac:dyDescent="0.25">
      <c r="A49">
        <v>3048</v>
      </c>
      <c r="B49" s="3" t="s">
        <v>30</v>
      </c>
      <c r="C49" s="3" t="s">
        <v>40</v>
      </c>
      <c r="D49" s="12"/>
      <c r="E49" s="3">
        <v>36.534113153875246</v>
      </c>
      <c r="F49" s="3"/>
      <c r="G49" s="3"/>
      <c r="H49" s="3">
        <f t="shared" si="0"/>
        <v>60</v>
      </c>
      <c r="I49" s="3">
        <v>801.11956643939391</v>
      </c>
      <c r="J49" s="3">
        <v>0.21213336005879599</v>
      </c>
      <c r="K49" s="3">
        <v>611.54000000000008</v>
      </c>
      <c r="L49" s="3">
        <v>36.857999999999997</v>
      </c>
      <c r="M49" s="3">
        <v>477.86</v>
      </c>
      <c r="N49" s="3">
        <v>4.0297999999999998</v>
      </c>
      <c r="O49" s="3">
        <f t="shared" si="1"/>
        <v>29.527664979823179</v>
      </c>
      <c r="P49" s="3">
        <f t="shared" si="2"/>
        <v>41.51781376950867</v>
      </c>
      <c r="Q49" s="3"/>
      <c r="R49">
        <v>23.879411443017005</v>
      </c>
    </row>
    <row r="50" spans="1:18" x14ac:dyDescent="0.25">
      <c r="A50">
        <v>4001</v>
      </c>
      <c r="B50" t="s">
        <v>28</v>
      </c>
      <c r="C50" t="s">
        <v>55</v>
      </c>
      <c r="D50">
        <v>255.60681888581829</v>
      </c>
      <c r="E50">
        <v>100.34976296736828</v>
      </c>
      <c r="H50" s="3">
        <f t="shared" si="0"/>
        <v>76.790000000000006</v>
      </c>
      <c r="I50">
        <v>4515.0075541666674</v>
      </c>
      <c r="J50">
        <v>0.31325419405474347</v>
      </c>
      <c r="K50">
        <v>453.11</v>
      </c>
      <c r="L50">
        <v>29.908999999999999</v>
      </c>
      <c r="M50">
        <v>439.78000000000003</v>
      </c>
      <c r="N50">
        <v>4.4360999999999997</v>
      </c>
      <c r="O50" s="3">
        <f t="shared" si="1"/>
        <v>135.03936093757085</v>
      </c>
      <c r="P50" s="3">
        <f t="shared" si="2"/>
        <v>178.94890527746162</v>
      </c>
      <c r="Q50">
        <v>44.519068599238018</v>
      </c>
      <c r="R50">
        <v>16.906820196062593</v>
      </c>
    </row>
    <row r="51" spans="1:18" x14ac:dyDescent="0.25">
      <c r="A51">
        <v>4002</v>
      </c>
      <c r="B51" t="s">
        <v>28</v>
      </c>
      <c r="C51" t="s">
        <v>54</v>
      </c>
      <c r="D51">
        <v>152.82747787148222</v>
      </c>
      <c r="E51">
        <v>57.06549784707731</v>
      </c>
      <c r="H51" s="3">
        <f t="shared" si="0"/>
        <v>76.790000000000006</v>
      </c>
      <c r="I51">
        <v>5267.2573837121217</v>
      </c>
      <c r="J51">
        <v>0.33661844484629294</v>
      </c>
      <c r="K51">
        <v>450.82</v>
      </c>
      <c r="L51">
        <v>27.658999999999999</v>
      </c>
      <c r="M51">
        <v>446.39000000000004</v>
      </c>
      <c r="N51">
        <v>4.4529999999999994</v>
      </c>
      <c r="O51" s="3">
        <f t="shared" si="1"/>
        <v>145.68707197609356</v>
      </c>
      <c r="P51" s="3">
        <f t="shared" si="2"/>
        <v>191.91056046397682</v>
      </c>
      <c r="Q51">
        <v>43.920759846060434</v>
      </c>
      <c r="R51">
        <v>16.082136001368568</v>
      </c>
    </row>
    <row r="52" spans="1:18" x14ac:dyDescent="0.25">
      <c r="A52">
        <v>4003</v>
      </c>
      <c r="B52" t="s">
        <v>29</v>
      </c>
      <c r="C52" t="s">
        <v>56</v>
      </c>
      <c r="D52">
        <v>208.12361519304704</v>
      </c>
      <c r="E52">
        <v>110.90556602553752</v>
      </c>
      <c r="H52" s="3">
        <f t="shared" si="0"/>
        <v>60</v>
      </c>
      <c r="I52">
        <v>1864.4379515151516</v>
      </c>
      <c r="J52">
        <v>0.21000935453695041</v>
      </c>
      <c r="K52">
        <v>622.41999999999996</v>
      </c>
      <c r="L52">
        <v>44.160000000000004</v>
      </c>
      <c r="M52">
        <v>435.86</v>
      </c>
      <c r="N52">
        <v>9.2601999999999993</v>
      </c>
      <c r="O52" s="3">
        <f t="shared" si="1"/>
        <v>82.333579938909097</v>
      </c>
      <c r="P52" s="3">
        <f t="shared" si="2"/>
        <v>147.27946054057992</v>
      </c>
      <c r="Q52">
        <v>44.881926255262542</v>
      </c>
      <c r="R52">
        <v>12.864238497030678</v>
      </c>
    </row>
    <row r="53" spans="1:18" x14ac:dyDescent="0.25">
      <c r="A53">
        <v>4004</v>
      </c>
      <c r="B53" t="s">
        <v>28</v>
      </c>
      <c r="C53" t="s">
        <v>54</v>
      </c>
      <c r="D53">
        <v>165.52135342129398</v>
      </c>
      <c r="E53">
        <v>90.03337193932532</v>
      </c>
      <c r="H53" s="3">
        <f t="shared" si="0"/>
        <v>76.790000000000006</v>
      </c>
      <c r="I53">
        <v>4168.4425920454551</v>
      </c>
      <c r="J53">
        <v>0.3125463306152706</v>
      </c>
      <c r="K53">
        <v>454.94</v>
      </c>
      <c r="L53">
        <v>30.093</v>
      </c>
      <c r="M53">
        <v>441.45000000000005</v>
      </c>
      <c r="N53">
        <v>4.1395999999999997</v>
      </c>
      <c r="O53" s="3">
        <f t="shared" si="1"/>
        <v>125.44094292242389</v>
      </c>
      <c r="P53" s="3">
        <f t="shared" si="2"/>
        <v>163.39526449786376</v>
      </c>
      <c r="Q53">
        <v>43.170469857662098</v>
      </c>
      <c r="R53">
        <v>16.813658834662697</v>
      </c>
    </row>
    <row r="54" spans="1:18" x14ac:dyDescent="0.25">
      <c r="A54">
        <v>4005</v>
      </c>
      <c r="B54" t="s">
        <v>29</v>
      </c>
      <c r="C54" t="s">
        <v>56</v>
      </c>
      <c r="D54">
        <v>109.65095573048809</v>
      </c>
      <c r="E54">
        <v>66.703428735614182</v>
      </c>
      <c r="H54" s="3">
        <f t="shared" si="0"/>
        <v>60</v>
      </c>
      <c r="I54">
        <v>1942.5740801515149</v>
      </c>
      <c r="J54">
        <v>0.23106892692833753</v>
      </c>
      <c r="K54">
        <v>642.89</v>
      </c>
      <c r="L54">
        <v>33.307000000000002</v>
      </c>
      <c r="M54">
        <v>447.5</v>
      </c>
      <c r="N54">
        <v>4.3368000000000002</v>
      </c>
      <c r="O54" s="3">
        <f t="shared" si="1"/>
        <v>64.701314887606515</v>
      </c>
      <c r="P54" s="3">
        <f t="shared" si="2"/>
        <v>92.735817019248103</v>
      </c>
      <c r="Q54">
        <v>42.33998596900954</v>
      </c>
      <c r="R54">
        <v>14.506439438788689</v>
      </c>
    </row>
    <row r="55" spans="1:18" x14ac:dyDescent="0.25">
      <c r="A55">
        <v>4006</v>
      </c>
      <c r="B55" t="s">
        <v>28</v>
      </c>
      <c r="C55" t="s">
        <v>55</v>
      </c>
      <c r="D55">
        <v>91.385537229574624</v>
      </c>
      <c r="E55">
        <v>55.661326483004295</v>
      </c>
      <c r="H55" s="3">
        <f t="shared" si="0"/>
        <v>76.790000000000006</v>
      </c>
      <c r="I55">
        <v>4163.9576337121216</v>
      </c>
      <c r="J55">
        <v>0.31656346749226005</v>
      </c>
      <c r="K55">
        <v>452.90999999999997</v>
      </c>
      <c r="L55">
        <v>26.923999999999999</v>
      </c>
      <c r="M55">
        <v>451.44</v>
      </c>
      <c r="N55">
        <v>3.1946000000000003</v>
      </c>
      <c r="O55" s="3">
        <f t="shared" si="1"/>
        <v>112.11039533006516</v>
      </c>
      <c r="P55" s="3">
        <f t="shared" si="2"/>
        <v>140.82879167976665</v>
      </c>
      <c r="Q55">
        <v>42.645478922410987</v>
      </c>
      <c r="R55">
        <v>17.949379480689888</v>
      </c>
    </row>
    <row r="56" spans="1:18" x14ac:dyDescent="0.25">
      <c r="A56">
        <v>4007</v>
      </c>
      <c r="B56" t="s">
        <v>28</v>
      </c>
      <c r="C56" t="s">
        <v>54</v>
      </c>
      <c r="D56">
        <v>71.507396556669846</v>
      </c>
      <c r="E56">
        <v>48.879134945416098</v>
      </c>
      <c r="H56" s="3">
        <f t="shared" si="0"/>
        <v>76.790000000000006</v>
      </c>
      <c r="I56">
        <v>3591.5138609848486</v>
      </c>
      <c r="J56">
        <v>0.31491125518120944</v>
      </c>
      <c r="K56">
        <v>455.37</v>
      </c>
      <c r="L56">
        <v>27.214999999999996</v>
      </c>
      <c r="M56">
        <v>454.05</v>
      </c>
      <c r="N56">
        <v>4.7302999999999997</v>
      </c>
      <c r="O56" s="3">
        <f t="shared" si="1"/>
        <v>97.743049726702637</v>
      </c>
      <c r="P56" s="3">
        <f t="shared" si="2"/>
        <v>134.70244711283522</v>
      </c>
      <c r="Q56">
        <v>39.249654752973022</v>
      </c>
      <c r="R56">
        <v>18.923518727671077</v>
      </c>
    </row>
    <row r="57" spans="1:18" x14ac:dyDescent="0.25">
      <c r="A57">
        <v>4008</v>
      </c>
      <c r="B57" t="s">
        <v>28</v>
      </c>
      <c r="C57" t="s">
        <v>55</v>
      </c>
      <c r="D57">
        <v>113.16769625708716</v>
      </c>
      <c r="E57">
        <v>31.52375752205225</v>
      </c>
      <c r="H57" s="3">
        <f t="shared" si="0"/>
        <v>76.790000000000006</v>
      </c>
      <c r="I57">
        <v>3354.626516287879</v>
      </c>
      <c r="J57">
        <v>0.31653926337734534</v>
      </c>
      <c r="K57">
        <v>454.18</v>
      </c>
      <c r="L57">
        <v>27.789000000000001</v>
      </c>
      <c r="M57">
        <v>449.7</v>
      </c>
      <c r="N57">
        <v>3.415</v>
      </c>
      <c r="O57" s="3">
        <f t="shared" si="1"/>
        <v>93.221716261123873</v>
      </c>
      <c r="P57" s="3">
        <f t="shared" si="2"/>
        <v>117.95722610853677</v>
      </c>
      <c r="Q57">
        <v>40.897212878921238</v>
      </c>
      <c r="R57">
        <v>17.9717377942575</v>
      </c>
    </row>
    <row r="58" spans="1:18" x14ac:dyDescent="0.25">
      <c r="A58">
        <v>4009</v>
      </c>
      <c r="B58" t="s">
        <v>29</v>
      </c>
      <c r="C58" t="s">
        <v>56</v>
      </c>
      <c r="D58">
        <v>92.760096730439301</v>
      </c>
      <c r="E58">
        <v>51.193222221448799</v>
      </c>
      <c r="H58" s="3">
        <f t="shared" si="0"/>
        <v>60</v>
      </c>
      <c r="I58">
        <v>1197.0557653409089</v>
      </c>
      <c r="J58">
        <v>0.20286900529547769</v>
      </c>
      <c r="K58">
        <v>632.22</v>
      </c>
      <c r="L58">
        <v>39.260000000000005</v>
      </c>
      <c r="M58">
        <v>450.91</v>
      </c>
      <c r="N58">
        <v>5.7432000000000007</v>
      </c>
      <c r="O58" s="3">
        <f t="shared" si="1"/>
        <v>46.996409347284093</v>
      </c>
      <c r="P58" s="3">
        <f t="shared" si="2"/>
        <v>74.010000293423062</v>
      </c>
      <c r="Q58">
        <v>39.513510984824649</v>
      </c>
      <c r="R58">
        <v>17.745646727608325</v>
      </c>
    </row>
    <row r="59" spans="1:18" x14ac:dyDescent="0.25">
      <c r="A59">
        <v>4010</v>
      </c>
      <c r="B59" t="s">
        <v>28</v>
      </c>
      <c r="C59" t="s">
        <v>55</v>
      </c>
      <c r="D59">
        <v>87.455201626320473</v>
      </c>
      <c r="E59">
        <v>53.73143523668665</v>
      </c>
      <c r="H59" s="3">
        <f t="shared" si="0"/>
        <v>76.790000000000006</v>
      </c>
      <c r="I59">
        <v>2400.5535617424239</v>
      </c>
      <c r="J59">
        <v>0.31897228766969599</v>
      </c>
      <c r="K59">
        <v>452.28999999999996</v>
      </c>
      <c r="L59">
        <v>24.526</v>
      </c>
      <c r="M59">
        <v>457.62</v>
      </c>
      <c r="N59">
        <v>2.7008000000000001</v>
      </c>
      <c r="O59" s="3">
        <f t="shared" si="1"/>
        <v>58.875976655294693</v>
      </c>
      <c r="P59" s="3">
        <f t="shared" si="2"/>
        <v>72.718512501757019</v>
      </c>
      <c r="Q59">
        <v>40.031535376008755</v>
      </c>
      <c r="R59">
        <v>18.685876732016581</v>
      </c>
    </row>
    <row r="60" spans="1:18" x14ac:dyDescent="0.25">
      <c r="A60">
        <v>4011</v>
      </c>
      <c r="B60" t="s">
        <v>29</v>
      </c>
      <c r="C60" t="s">
        <v>56</v>
      </c>
      <c r="D60">
        <v>59.650301985984079</v>
      </c>
      <c r="E60">
        <v>26.044854824324748</v>
      </c>
      <c r="H60" s="3">
        <f t="shared" si="0"/>
        <v>60</v>
      </c>
      <c r="I60">
        <v>1241.2162959848483</v>
      </c>
      <c r="J60">
        <v>0.18830525272547077</v>
      </c>
      <c r="K60">
        <v>622.22</v>
      </c>
      <c r="L60">
        <v>38.742999999999995</v>
      </c>
      <c r="M60">
        <v>461.58000000000004</v>
      </c>
      <c r="N60">
        <v>4.8117999999999999</v>
      </c>
      <c r="O60" s="3">
        <f t="shared" si="1"/>
        <v>48.088442955340973</v>
      </c>
      <c r="P60" s="3">
        <f t="shared" si="2"/>
        <v>73.832994877989876</v>
      </c>
      <c r="Q60">
        <v>38.409369642199664</v>
      </c>
      <c r="R60">
        <v>18.291909288338431</v>
      </c>
    </row>
    <row r="61" spans="1:18" x14ac:dyDescent="0.25">
      <c r="A61">
        <v>4012</v>
      </c>
      <c r="B61" t="s">
        <v>28</v>
      </c>
      <c r="C61" t="s">
        <v>54</v>
      </c>
      <c r="D61">
        <v>53.632516035708576</v>
      </c>
      <c r="E61">
        <v>54.24216105858541</v>
      </c>
      <c r="H61" s="3">
        <f t="shared" si="0"/>
        <v>76.790000000000006</v>
      </c>
      <c r="I61">
        <v>3489.5829897727276</v>
      </c>
      <c r="J61">
        <v>0.30605979711692471</v>
      </c>
      <c r="K61">
        <v>452.95000000000005</v>
      </c>
      <c r="L61">
        <v>24.035000000000004</v>
      </c>
      <c r="M61">
        <v>460.73</v>
      </c>
      <c r="N61">
        <v>3.3687</v>
      </c>
      <c r="O61" s="3">
        <f t="shared" si="1"/>
        <v>83.872127159187528</v>
      </c>
      <c r="P61" s="3">
        <f t="shared" si="2"/>
        <v>110.52546661559781</v>
      </c>
      <c r="Q61">
        <v>38.764454998464217</v>
      </c>
      <c r="R61">
        <v>16.629770133418607</v>
      </c>
    </row>
    <row r="62" spans="1:18" x14ac:dyDescent="0.25">
      <c r="A62">
        <v>4013</v>
      </c>
      <c r="B62" t="s">
        <v>26</v>
      </c>
      <c r="C62" t="s">
        <v>45</v>
      </c>
      <c r="D62">
        <v>244.27062459044888</v>
      </c>
      <c r="E62">
        <v>55.637701735008314</v>
      </c>
      <c r="H62" s="3">
        <f t="shared" si="0"/>
        <v>78.569999999999993</v>
      </c>
      <c r="I62">
        <v>5675.5109090909082</v>
      </c>
      <c r="J62">
        <v>0.31511499618093869</v>
      </c>
      <c r="K62">
        <v>446.34000000000003</v>
      </c>
      <c r="L62">
        <v>20.349</v>
      </c>
      <c r="M62">
        <v>461.95</v>
      </c>
      <c r="N62">
        <v>3.1746999999999996</v>
      </c>
      <c r="O62" s="3">
        <f t="shared" si="1"/>
        <v>115.4909714890909</v>
      </c>
      <c r="P62" s="3">
        <f t="shared" si="2"/>
        <v>154.65219394493349</v>
      </c>
      <c r="Q62">
        <v>36.621770168984241</v>
      </c>
      <c r="R62">
        <v>18.58986289736713</v>
      </c>
    </row>
    <row r="63" spans="1:18" x14ac:dyDescent="0.25">
      <c r="A63">
        <v>4014</v>
      </c>
      <c r="B63" t="s">
        <v>26</v>
      </c>
      <c r="C63" t="s">
        <v>47</v>
      </c>
      <c r="D63">
        <v>125.45899425737764</v>
      </c>
      <c r="E63">
        <v>25.407119554764257</v>
      </c>
      <c r="H63" s="3">
        <f t="shared" si="0"/>
        <v>78.569999999999993</v>
      </c>
      <c r="I63">
        <v>7225.5125090909078</v>
      </c>
      <c r="J63">
        <v>0.30152641253096779</v>
      </c>
      <c r="K63">
        <v>447.07</v>
      </c>
      <c r="L63">
        <v>19.645</v>
      </c>
      <c r="M63">
        <v>467.71999999999997</v>
      </c>
      <c r="N63">
        <v>2.2726999999999999</v>
      </c>
      <c r="O63" s="3">
        <f t="shared" si="1"/>
        <v>141.94519324109089</v>
      </c>
      <c r="P63" s="3">
        <f t="shared" si="2"/>
        <v>179.98474551303664</v>
      </c>
      <c r="Q63">
        <v>36.471610986027422</v>
      </c>
      <c r="R63">
        <v>15.521569411892344</v>
      </c>
    </row>
    <row r="64" spans="1:18" x14ac:dyDescent="0.25">
      <c r="A64">
        <v>4015</v>
      </c>
      <c r="B64" t="s">
        <v>26</v>
      </c>
      <c r="C64" t="s">
        <v>46</v>
      </c>
      <c r="D64">
        <v>115.33191285670335</v>
      </c>
      <c r="E64">
        <v>13.584035722713644</v>
      </c>
      <c r="H64" s="3">
        <f t="shared" si="0"/>
        <v>78.569999999999993</v>
      </c>
      <c r="I64">
        <v>6704.9311636363618</v>
      </c>
      <c r="J64">
        <v>0.30289008571645304</v>
      </c>
      <c r="K64">
        <v>447.19</v>
      </c>
      <c r="L64">
        <v>19.302999999999997</v>
      </c>
      <c r="M64">
        <v>460.26000000000005</v>
      </c>
      <c r="N64">
        <v>3.3362999999999996</v>
      </c>
      <c r="O64" s="3">
        <f t="shared" si="1"/>
        <v>129.42528625167267</v>
      </c>
      <c r="P64" s="3">
        <f t="shared" si="2"/>
        <v>180.90968202452405</v>
      </c>
      <c r="Q64">
        <v>35.285900522046418</v>
      </c>
      <c r="R64">
        <v>9.2190988209857458</v>
      </c>
    </row>
    <row r="65" spans="1:18" x14ac:dyDescent="0.25">
      <c r="A65">
        <v>4016</v>
      </c>
      <c r="B65" t="s">
        <v>26</v>
      </c>
      <c r="C65" t="s">
        <v>45</v>
      </c>
      <c r="D65">
        <v>116.15450958646971</v>
      </c>
      <c r="E65">
        <v>45.493478332189689</v>
      </c>
      <c r="H65" s="3">
        <f t="shared" si="0"/>
        <v>78.569999999999993</v>
      </c>
      <c r="I65">
        <v>5436.7480363636359</v>
      </c>
      <c r="J65">
        <v>0.30937279774489079</v>
      </c>
      <c r="K65">
        <v>450.81000000000006</v>
      </c>
      <c r="L65">
        <v>20.137999999999998</v>
      </c>
      <c r="M65">
        <v>458.76</v>
      </c>
      <c r="N65">
        <v>2.5198999999999998</v>
      </c>
      <c r="O65" s="3">
        <f t="shared" si="1"/>
        <v>109.4852319562909</v>
      </c>
      <c r="P65" s="3">
        <f t="shared" si="2"/>
        <v>140.06851247860541</v>
      </c>
      <c r="Q65">
        <v>35.330702807088315</v>
      </c>
      <c r="R65">
        <v>15.760029586790189</v>
      </c>
    </row>
    <row r="66" spans="1:18" x14ac:dyDescent="0.25">
      <c r="A66">
        <v>4017</v>
      </c>
      <c r="B66" t="s">
        <v>26</v>
      </c>
      <c r="C66" t="s">
        <v>47</v>
      </c>
      <c r="D66">
        <v>92.494711195367614</v>
      </c>
      <c r="E66">
        <v>16.983439826248947</v>
      </c>
      <c r="H66" s="3">
        <f t="shared" si="0"/>
        <v>78.569999999999993</v>
      </c>
      <c r="I66">
        <v>7947.6723454545445</v>
      </c>
      <c r="J66">
        <v>0.30757781660518996</v>
      </c>
      <c r="K66">
        <v>448.81</v>
      </c>
      <c r="L66">
        <v>19.478999999999999</v>
      </c>
      <c r="M66">
        <v>457.83000000000004</v>
      </c>
      <c r="N66">
        <v>3.5893000000000002</v>
      </c>
      <c r="O66" s="3">
        <f t="shared" si="1"/>
        <v>154.81270961710908</v>
      </c>
      <c r="P66" s="3">
        <f t="shared" si="2"/>
        <v>219.03202578375709</v>
      </c>
      <c r="Q66">
        <v>39.882624879207242</v>
      </c>
      <c r="R66">
        <v>13.537725097471501</v>
      </c>
    </row>
    <row r="67" spans="1:18" x14ac:dyDescent="0.25">
      <c r="A67">
        <v>4018</v>
      </c>
      <c r="B67" t="s">
        <v>26</v>
      </c>
      <c r="C67" t="s">
        <v>46</v>
      </c>
      <c r="D67">
        <v>146.94306493410983</v>
      </c>
      <c r="E67">
        <v>11.361008878294582</v>
      </c>
      <c r="H67" s="3">
        <f t="shared" ref="H67:H97" si="3">IF(B67="WW", 78.57, IF(B67="SW", 76.79, IF(B67="CAN", 60, IF(B67="CAM", 60, 0))))</f>
        <v>78.569999999999993</v>
      </c>
      <c r="I67">
        <v>8354.7434727272721</v>
      </c>
      <c r="J67">
        <v>0.32115759081447659</v>
      </c>
      <c r="K67">
        <v>447.16</v>
      </c>
      <c r="L67">
        <v>19.323999999999998</v>
      </c>
      <c r="M67">
        <v>453.5</v>
      </c>
      <c r="N67">
        <v>2.6583000000000001</v>
      </c>
      <c r="O67" s="3">
        <f t="shared" ref="O67:O97" si="4">($I67*L67)/1000</f>
        <v>161.44706286698178</v>
      </c>
      <c r="P67" s="3">
        <f t="shared" ref="P67:P97" si="5">(I67/J67)*(1-J67)*(N67/1000)+O67</f>
        <v>208.39190529612659</v>
      </c>
      <c r="Q67">
        <v>43.7166639333023</v>
      </c>
      <c r="R67">
        <v>15.168958415666015</v>
      </c>
    </row>
    <row r="68" spans="1:18" x14ac:dyDescent="0.25">
      <c r="A68">
        <v>4019</v>
      </c>
      <c r="B68" t="s">
        <v>26</v>
      </c>
      <c r="C68" t="s">
        <v>46</v>
      </c>
      <c r="D68">
        <v>142.45949606858164</v>
      </c>
      <c r="E68">
        <v>43.301282370832226</v>
      </c>
      <c r="H68" s="3">
        <f t="shared" si="3"/>
        <v>78.569999999999993</v>
      </c>
      <c r="I68">
        <v>8509.3522181818171</v>
      </c>
      <c r="J68">
        <v>0.30924403993751276</v>
      </c>
      <c r="K68">
        <v>445.26000000000005</v>
      </c>
      <c r="L68">
        <v>18.838000000000001</v>
      </c>
      <c r="M68">
        <v>462.43</v>
      </c>
      <c r="N68">
        <v>2.8372999999999999</v>
      </c>
      <c r="O68" s="3">
        <f t="shared" si="4"/>
        <v>160.2991770861091</v>
      </c>
      <c r="P68" s="3">
        <f t="shared" si="5"/>
        <v>214.22851157869479</v>
      </c>
      <c r="Q68">
        <v>39.730997993532114</v>
      </c>
      <c r="R68">
        <v>15.115408694825909</v>
      </c>
    </row>
    <row r="69" spans="1:18" x14ac:dyDescent="0.25">
      <c r="A69">
        <v>4020</v>
      </c>
      <c r="B69" t="s">
        <v>26</v>
      </c>
      <c r="C69" t="s">
        <v>47</v>
      </c>
      <c r="D69">
        <v>135.35133618300699</v>
      </c>
      <c r="E69">
        <v>64.350585705064802</v>
      </c>
      <c r="H69" s="3">
        <f t="shared" si="3"/>
        <v>78.569999999999993</v>
      </c>
      <c r="I69">
        <v>8282.3317818181804</v>
      </c>
      <c r="J69">
        <v>0.31470568761173279</v>
      </c>
      <c r="K69">
        <v>448.72999999999996</v>
      </c>
      <c r="L69">
        <v>20.687999999999999</v>
      </c>
      <c r="M69">
        <v>464.29</v>
      </c>
      <c r="N69">
        <v>3.4516999999999998</v>
      </c>
      <c r="O69" s="3">
        <f t="shared" si="4"/>
        <v>171.34487990225449</v>
      </c>
      <c r="P69" s="3">
        <f t="shared" si="5"/>
        <v>233.59758129652624</v>
      </c>
      <c r="Q69">
        <v>34.483283639111534</v>
      </c>
      <c r="R69">
        <v>17.322269259625493</v>
      </c>
    </row>
    <row r="70" spans="1:18" x14ac:dyDescent="0.25">
      <c r="A70">
        <v>4021</v>
      </c>
      <c r="B70" t="s">
        <v>26</v>
      </c>
      <c r="C70" t="s">
        <v>45</v>
      </c>
      <c r="D70">
        <v>112.75445853583618</v>
      </c>
      <c r="E70">
        <v>60.293434030415156</v>
      </c>
      <c r="H70" s="3">
        <f t="shared" si="3"/>
        <v>78.569999999999993</v>
      </c>
      <c r="I70">
        <v>4573.6789636363637</v>
      </c>
      <c r="J70">
        <v>0.30669123574801338</v>
      </c>
      <c r="K70">
        <v>449.72</v>
      </c>
      <c r="L70">
        <v>22.332000000000001</v>
      </c>
      <c r="M70">
        <v>459.08000000000004</v>
      </c>
      <c r="N70">
        <v>3.2536999999999998</v>
      </c>
      <c r="O70" s="3">
        <f t="shared" si="4"/>
        <v>102.13939861592728</v>
      </c>
      <c r="P70" s="3">
        <f t="shared" si="5"/>
        <v>135.78036859293871</v>
      </c>
      <c r="Q70">
        <v>27.036152875142882</v>
      </c>
      <c r="R70">
        <v>7.771473704020373</v>
      </c>
    </row>
    <row r="71" spans="1:18" x14ac:dyDescent="0.25">
      <c r="A71">
        <v>4022</v>
      </c>
      <c r="B71" t="s">
        <v>26</v>
      </c>
      <c r="C71" t="s">
        <v>47</v>
      </c>
      <c r="D71">
        <v>162.49258462758206</v>
      </c>
      <c r="E71">
        <v>38.70171907835028</v>
      </c>
      <c r="H71" s="3">
        <f t="shared" si="3"/>
        <v>78.569999999999993</v>
      </c>
      <c r="I71">
        <v>6141.294218181818</v>
      </c>
      <c r="J71">
        <v>0.32035429272998334</v>
      </c>
      <c r="K71">
        <v>447.57</v>
      </c>
      <c r="L71">
        <v>21.116</v>
      </c>
      <c r="M71">
        <v>464.69</v>
      </c>
      <c r="N71">
        <v>2.8881000000000001</v>
      </c>
      <c r="O71" s="3">
        <f t="shared" si="4"/>
        <v>129.67956871112727</v>
      </c>
      <c r="P71" s="3">
        <f t="shared" si="5"/>
        <v>167.30869728883451</v>
      </c>
      <c r="Q71">
        <v>30.670464670792221</v>
      </c>
      <c r="R71">
        <v>12.91870709821448</v>
      </c>
    </row>
    <row r="72" spans="1:18" x14ac:dyDescent="0.25">
      <c r="A72">
        <v>4023</v>
      </c>
      <c r="B72" t="s">
        <v>26</v>
      </c>
      <c r="C72" t="s">
        <v>46</v>
      </c>
      <c r="D72">
        <v>164.41590053303651</v>
      </c>
      <c r="E72">
        <v>100.68841846958297</v>
      </c>
      <c r="H72" s="3">
        <f t="shared" si="3"/>
        <v>78.569999999999993</v>
      </c>
      <c r="I72">
        <v>5965.1576727272723</v>
      </c>
      <c r="J72">
        <v>0.33128171005572654</v>
      </c>
      <c r="K72">
        <v>450.14000000000004</v>
      </c>
      <c r="L72">
        <v>20.836000000000002</v>
      </c>
      <c r="M72">
        <v>458.6</v>
      </c>
      <c r="N72">
        <v>3.1501000000000001</v>
      </c>
      <c r="O72" s="3">
        <f t="shared" si="4"/>
        <v>124.29002526894546</v>
      </c>
      <c r="P72" s="3">
        <f t="shared" si="5"/>
        <v>162.22082597350476</v>
      </c>
      <c r="Q72">
        <v>34.75447017405169</v>
      </c>
      <c r="R72">
        <v>16.052754215558746</v>
      </c>
    </row>
    <row r="73" spans="1:18" x14ac:dyDescent="0.25">
      <c r="A73">
        <v>4024</v>
      </c>
      <c r="B73" t="s">
        <v>26</v>
      </c>
      <c r="C73" t="s">
        <v>45</v>
      </c>
      <c r="D73">
        <v>92.84969348189675</v>
      </c>
      <c r="E73">
        <v>46.25990784971416</v>
      </c>
      <c r="H73" s="3">
        <f t="shared" si="3"/>
        <v>78.569999999999993</v>
      </c>
      <c r="I73">
        <v>5599.1850727272722</v>
      </c>
      <c r="J73">
        <v>0.31039790656507354</v>
      </c>
      <c r="K73">
        <v>446.15000000000003</v>
      </c>
      <c r="L73">
        <v>19.701000000000001</v>
      </c>
      <c r="M73">
        <v>456.9</v>
      </c>
      <c r="N73">
        <v>2.4834999999999998</v>
      </c>
      <c r="O73" s="3">
        <f t="shared" si="4"/>
        <v>110.3095451178</v>
      </c>
      <c r="P73" s="3">
        <f t="shared" si="5"/>
        <v>141.20316329482426</v>
      </c>
      <c r="Q73">
        <v>38.678923850741739</v>
      </c>
      <c r="R73">
        <v>13.484637920143875</v>
      </c>
    </row>
    <row r="74" spans="1:18" x14ac:dyDescent="0.25">
      <c r="A74">
        <v>4025</v>
      </c>
      <c r="B74" t="s">
        <v>27</v>
      </c>
      <c r="C74" t="s">
        <v>50</v>
      </c>
      <c r="D74">
        <v>63.144540899066683</v>
      </c>
      <c r="E74">
        <v>148.75306776695231</v>
      </c>
      <c r="H74" s="3">
        <f t="shared" si="3"/>
        <v>0</v>
      </c>
      <c r="I74" t="s">
        <v>58</v>
      </c>
      <c r="J74" t="s">
        <v>58</v>
      </c>
      <c r="K74" s="3" t="s">
        <v>58</v>
      </c>
      <c r="L74" s="3" t="s">
        <v>58</v>
      </c>
      <c r="M74" s="3" t="s">
        <v>58</v>
      </c>
      <c r="N74" s="3" t="s">
        <v>58</v>
      </c>
      <c r="O74" s="3" t="s">
        <v>58</v>
      </c>
      <c r="P74" s="3" t="s">
        <v>58</v>
      </c>
      <c r="Q74">
        <v>34.204091247543808</v>
      </c>
      <c r="R74">
        <v>27.888547504740309</v>
      </c>
    </row>
    <row r="75" spans="1:18" x14ac:dyDescent="0.25">
      <c r="A75">
        <v>4026</v>
      </c>
      <c r="B75" t="s">
        <v>30</v>
      </c>
      <c r="C75" t="s">
        <v>48</v>
      </c>
      <c r="D75">
        <v>128.72217917743242</v>
      </c>
      <c r="E75">
        <v>33.04331619136093</v>
      </c>
      <c r="H75" s="3">
        <f t="shared" si="3"/>
        <v>60</v>
      </c>
      <c r="I75">
        <v>959.61391670454555</v>
      </c>
      <c r="J75">
        <v>0.18721097113697974</v>
      </c>
      <c r="K75">
        <v>596.65</v>
      </c>
      <c r="L75">
        <v>44.364999999999995</v>
      </c>
      <c r="M75">
        <v>480.55999999999995</v>
      </c>
      <c r="N75">
        <v>4.9398</v>
      </c>
      <c r="O75" s="3">
        <f t="shared" si="4"/>
        <v>42.573271414597158</v>
      </c>
      <c r="P75" s="3">
        <f t="shared" si="5"/>
        <v>63.153606430595516</v>
      </c>
      <c r="Q75">
        <v>38.234140952684264</v>
      </c>
      <c r="R75">
        <v>20.312346598260707</v>
      </c>
    </row>
    <row r="76" spans="1:18" x14ac:dyDescent="0.25">
      <c r="A76">
        <v>4027</v>
      </c>
      <c r="B76" t="s">
        <v>27</v>
      </c>
      <c r="C76" t="s">
        <v>49</v>
      </c>
      <c r="D76">
        <v>78.639392133398715</v>
      </c>
      <c r="E76">
        <v>123.12293110603323</v>
      </c>
      <c r="H76" s="3">
        <f t="shared" si="3"/>
        <v>0</v>
      </c>
      <c r="I76" t="s">
        <v>58</v>
      </c>
      <c r="J76" t="s">
        <v>58</v>
      </c>
      <c r="K76" s="3" t="s">
        <v>58</v>
      </c>
      <c r="L76" s="3" t="s">
        <v>58</v>
      </c>
      <c r="M76" s="3" t="s">
        <v>58</v>
      </c>
      <c r="N76" s="3" t="s">
        <v>58</v>
      </c>
      <c r="O76" s="3" t="s">
        <v>58</v>
      </c>
      <c r="P76" s="3" t="s">
        <v>58</v>
      </c>
      <c r="Q76">
        <v>39.868671890632712</v>
      </c>
      <c r="R76">
        <v>33.099215322709242</v>
      </c>
    </row>
    <row r="77" spans="1:18" x14ac:dyDescent="0.25">
      <c r="A77">
        <v>4028</v>
      </c>
      <c r="B77" t="s">
        <v>27</v>
      </c>
      <c r="C77" t="s">
        <v>49</v>
      </c>
      <c r="D77">
        <v>73.768585945532593</v>
      </c>
      <c r="E77">
        <v>64.662573203858955</v>
      </c>
      <c r="H77" s="3">
        <f t="shared" si="3"/>
        <v>0</v>
      </c>
      <c r="I77" t="s">
        <v>58</v>
      </c>
      <c r="J77" t="s">
        <v>58</v>
      </c>
      <c r="K77" s="3" t="s">
        <v>58</v>
      </c>
      <c r="L77" s="3" t="s">
        <v>58</v>
      </c>
      <c r="M77" s="3" t="s">
        <v>58</v>
      </c>
      <c r="N77" s="3" t="s">
        <v>58</v>
      </c>
      <c r="O77" s="3" t="s">
        <v>58</v>
      </c>
      <c r="P77" s="3" t="s">
        <v>58</v>
      </c>
      <c r="Q77">
        <v>40.274803495355798</v>
      </c>
      <c r="R77">
        <v>30.79458355280445</v>
      </c>
    </row>
    <row r="78" spans="1:18" x14ac:dyDescent="0.25">
      <c r="A78">
        <v>4029</v>
      </c>
      <c r="B78" t="s">
        <v>30</v>
      </c>
      <c r="C78" t="s">
        <v>48</v>
      </c>
      <c r="D78">
        <v>52.744586768782142</v>
      </c>
      <c r="E78">
        <v>39.945736628774931</v>
      </c>
      <c r="H78" s="3">
        <f t="shared" si="3"/>
        <v>60</v>
      </c>
      <c r="I78">
        <v>1217.8415085984848</v>
      </c>
      <c r="J78">
        <v>0.18250196787265674</v>
      </c>
      <c r="K78">
        <v>601.54000000000008</v>
      </c>
      <c r="L78">
        <v>40.816999999999993</v>
      </c>
      <c r="M78">
        <v>480.97</v>
      </c>
      <c r="N78">
        <v>5.1636000000000006</v>
      </c>
      <c r="O78" s="3">
        <f t="shared" si="4"/>
        <v>49.708636856464345</v>
      </c>
      <c r="P78" s="3">
        <f t="shared" si="5"/>
        <v>77.877059522493369</v>
      </c>
      <c r="Q78">
        <v>38.930459684879658</v>
      </c>
      <c r="R78">
        <v>19.751142920453816</v>
      </c>
    </row>
    <row r="79" spans="1:18" x14ac:dyDescent="0.25">
      <c r="A79">
        <v>4030</v>
      </c>
      <c r="B79" t="s">
        <v>27</v>
      </c>
      <c r="C79" t="s">
        <v>50</v>
      </c>
      <c r="D79">
        <v>48.589486864387389</v>
      </c>
      <c r="E79">
        <v>74.167640161009871</v>
      </c>
      <c r="H79" s="3">
        <f t="shared" si="3"/>
        <v>0</v>
      </c>
      <c r="I79" t="s">
        <v>58</v>
      </c>
      <c r="J79" t="s">
        <v>58</v>
      </c>
      <c r="K79" s="3" t="s">
        <v>58</v>
      </c>
      <c r="L79" s="3" t="s">
        <v>58</v>
      </c>
      <c r="M79" s="3" t="s">
        <v>58</v>
      </c>
      <c r="N79" s="3" t="s">
        <v>58</v>
      </c>
      <c r="O79" s="3" t="s">
        <v>58</v>
      </c>
      <c r="P79" s="3" t="s">
        <v>58</v>
      </c>
      <c r="Q79">
        <v>43.009070034864898</v>
      </c>
      <c r="R79">
        <v>32.416674861818393</v>
      </c>
    </row>
    <row r="80" spans="1:18" x14ac:dyDescent="0.25">
      <c r="A80">
        <v>4031</v>
      </c>
      <c r="B80" t="s">
        <v>30</v>
      </c>
      <c r="C80" t="s">
        <v>48</v>
      </c>
      <c r="D80">
        <v>48.722449707225522</v>
      </c>
      <c r="E80">
        <v>25.07530024360458</v>
      </c>
      <c r="H80" s="3">
        <f t="shared" si="3"/>
        <v>60</v>
      </c>
      <c r="I80">
        <v>943.70454632575763</v>
      </c>
      <c r="J80">
        <v>0.19870596693026599</v>
      </c>
      <c r="K80">
        <v>609.04999999999995</v>
      </c>
      <c r="L80">
        <v>37.884999999999998</v>
      </c>
      <c r="M80">
        <v>476.54</v>
      </c>
      <c r="N80">
        <v>4.1171999999999995</v>
      </c>
      <c r="O80" s="3">
        <f t="shared" si="4"/>
        <v>35.752246737551324</v>
      </c>
      <c r="P80" s="3">
        <f t="shared" si="5"/>
        <v>51.420443304752425</v>
      </c>
      <c r="Q80">
        <v>43.513650907319139</v>
      </c>
      <c r="R80">
        <v>18.491062435709232</v>
      </c>
    </row>
    <row r="81" spans="1:18" x14ac:dyDescent="0.25">
      <c r="A81">
        <v>4032</v>
      </c>
      <c r="B81" t="s">
        <v>27</v>
      </c>
      <c r="C81" t="s">
        <v>50</v>
      </c>
      <c r="D81">
        <v>49.546854954217281</v>
      </c>
      <c r="E81">
        <v>64.677188686651121</v>
      </c>
      <c r="H81" s="3">
        <f t="shared" si="3"/>
        <v>0</v>
      </c>
      <c r="I81" t="s">
        <v>58</v>
      </c>
      <c r="J81" t="s">
        <v>58</v>
      </c>
      <c r="K81" s="3" t="s">
        <v>58</v>
      </c>
      <c r="L81" s="3" t="s">
        <v>58</v>
      </c>
      <c r="M81" s="3" t="s">
        <v>58</v>
      </c>
      <c r="N81" s="3" t="s">
        <v>58</v>
      </c>
      <c r="O81" s="3" t="s">
        <v>58</v>
      </c>
      <c r="P81" s="3" t="s">
        <v>58</v>
      </c>
      <c r="Q81">
        <v>39.565376902466056</v>
      </c>
      <c r="R81">
        <v>31.130488221831776</v>
      </c>
    </row>
    <row r="82" spans="1:18" x14ac:dyDescent="0.25">
      <c r="A82">
        <v>4033</v>
      </c>
      <c r="B82" t="s">
        <v>27</v>
      </c>
      <c r="C82" t="s">
        <v>49</v>
      </c>
      <c r="D82">
        <v>99.119854288571233</v>
      </c>
      <c r="E82">
        <v>107.4974696059253</v>
      </c>
      <c r="H82" s="3">
        <f t="shared" si="3"/>
        <v>0</v>
      </c>
      <c r="I82" t="s">
        <v>58</v>
      </c>
      <c r="J82" t="s">
        <v>58</v>
      </c>
      <c r="K82" s="3" t="s">
        <v>58</v>
      </c>
      <c r="L82" s="3" t="s">
        <v>58</v>
      </c>
      <c r="M82" s="3" t="s">
        <v>58</v>
      </c>
      <c r="N82" s="3" t="s">
        <v>58</v>
      </c>
      <c r="O82" s="3" t="s">
        <v>58</v>
      </c>
      <c r="P82" s="3" t="s">
        <v>58</v>
      </c>
      <c r="Q82">
        <v>40.786403597696605</v>
      </c>
      <c r="R82">
        <v>29.036134963154389</v>
      </c>
    </row>
    <row r="83" spans="1:18" x14ac:dyDescent="0.25">
      <c r="A83">
        <v>4034</v>
      </c>
      <c r="B83" t="s">
        <v>30</v>
      </c>
      <c r="C83" t="s">
        <v>48</v>
      </c>
      <c r="D83">
        <v>103.15690110722703</v>
      </c>
      <c r="E83">
        <v>51.925580761603875</v>
      </c>
      <c r="H83" s="3">
        <f t="shared" si="3"/>
        <v>60</v>
      </c>
      <c r="I83">
        <v>1022.6561219318182</v>
      </c>
      <c r="J83">
        <v>0.18388646529350047</v>
      </c>
      <c r="K83">
        <v>612.44999999999993</v>
      </c>
      <c r="L83">
        <v>36.713999999999999</v>
      </c>
      <c r="M83">
        <v>479.77</v>
      </c>
      <c r="N83">
        <v>3.7601</v>
      </c>
      <c r="O83" s="3">
        <f t="shared" si="4"/>
        <v>37.545796860604774</v>
      </c>
      <c r="P83" s="3">
        <f t="shared" si="5"/>
        <v>54.61172188443561</v>
      </c>
      <c r="Q83">
        <v>40.749954376271106</v>
      </c>
      <c r="R83">
        <v>16.962472776019425</v>
      </c>
    </row>
    <row r="84" spans="1:18" x14ac:dyDescent="0.25">
      <c r="A84">
        <v>4035</v>
      </c>
      <c r="B84" t="s">
        <v>27</v>
      </c>
      <c r="C84" t="s">
        <v>49</v>
      </c>
      <c r="D84">
        <v>71.186867777606778</v>
      </c>
      <c r="E84">
        <v>89.025135106846847</v>
      </c>
      <c r="H84" s="3">
        <f t="shared" si="3"/>
        <v>0</v>
      </c>
      <c r="I84" t="s">
        <v>58</v>
      </c>
      <c r="J84" t="s">
        <v>58</v>
      </c>
      <c r="K84" s="3" t="s">
        <v>58</v>
      </c>
      <c r="L84" s="3" t="s">
        <v>58</v>
      </c>
      <c r="M84" s="3" t="s">
        <v>58</v>
      </c>
      <c r="N84" s="3" t="s">
        <v>58</v>
      </c>
      <c r="O84" s="3" t="s">
        <v>58</v>
      </c>
      <c r="P84" s="3" t="s">
        <v>58</v>
      </c>
      <c r="Q84">
        <v>39.478207355791447</v>
      </c>
      <c r="R84">
        <v>28.760950393105553</v>
      </c>
    </row>
    <row r="85" spans="1:18" x14ac:dyDescent="0.25">
      <c r="A85">
        <v>4036</v>
      </c>
      <c r="B85" t="s">
        <v>27</v>
      </c>
      <c r="C85" t="s">
        <v>50</v>
      </c>
      <c r="D85">
        <v>194.39458053327482</v>
      </c>
      <c r="E85">
        <v>103.47203575174682</v>
      </c>
      <c r="H85" s="3">
        <f t="shared" si="3"/>
        <v>0</v>
      </c>
      <c r="I85" t="s">
        <v>58</v>
      </c>
      <c r="J85" t="s">
        <v>58</v>
      </c>
      <c r="K85" s="3" t="s">
        <v>58</v>
      </c>
      <c r="L85" s="3" t="s">
        <v>58</v>
      </c>
      <c r="M85" s="3" t="s">
        <v>58</v>
      </c>
      <c r="N85" s="3" t="s">
        <v>58</v>
      </c>
      <c r="O85" s="3" t="s">
        <v>58</v>
      </c>
      <c r="P85" s="3" t="s">
        <v>58</v>
      </c>
      <c r="Q85">
        <v>40.672814632230036</v>
      </c>
      <c r="R85">
        <v>29.900435315699724</v>
      </c>
    </row>
    <row r="86" spans="1:18" x14ac:dyDescent="0.25">
      <c r="A86">
        <v>4037</v>
      </c>
      <c r="B86" t="s">
        <v>28</v>
      </c>
      <c r="C86" t="s">
        <v>51</v>
      </c>
      <c r="D86">
        <v>34.704244794891196</v>
      </c>
      <c r="E86">
        <v>14.640551838484541</v>
      </c>
      <c r="H86" s="3">
        <f t="shared" si="3"/>
        <v>76.790000000000006</v>
      </c>
      <c r="I86">
        <v>3469.6045390151517</v>
      </c>
      <c r="J86">
        <v>0.33278831480270327</v>
      </c>
      <c r="K86">
        <v>446.96</v>
      </c>
      <c r="L86">
        <v>20.795999999999999</v>
      </c>
      <c r="M86">
        <v>459.06999999999994</v>
      </c>
      <c r="N86">
        <v>2.6644000000000001</v>
      </c>
      <c r="O86" s="3">
        <f t="shared" si="4"/>
        <v>72.1538959933591</v>
      </c>
      <c r="P86" s="3">
        <f t="shared" si="5"/>
        <v>90.688144318578821</v>
      </c>
      <c r="Q86">
        <v>35.195887207167956</v>
      </c>
      <c r="R86">
        <v>15.189147019048125</v>
      </c>
    </row>
    <row r="87" spans="1:18" x14ac:dyDescent="0.25">
      <c r="A87">
        <v>4038</v>
      </c>
      <c r="B87" t="s">
        <v>28</v>
      </c>
      <c r="C87" t="s">
        <v>52</v>
      </c>
      <c r="D87">
        <v>28.765623707721559</v>
      </c>
      <c r="E87">
        <v>14.533763537900578</v>
      </c>
      <c r="H87" s="3">
        <f t="shared" si="3"/>
        <v>76.790000000000006</v>
      </c>
      <c r="I87">
        <v>3708.1227776515152</v>
      </c>
      <c r="J87">
        <v>0.31813022391910023</v>
      </c>
      <c r="K87">
        <v>452.84</v>
      </c>
      <c r="L87">
        <v>25.061</v>
      </c>
      <c r="M87">
        <v>451.92</v>
      </c>
      <c r="N87">
        <v>2.7067999999999999</v>
      </c>
      <c r="O87" s="3">
        <f t="shared" si="4"/>
        <v>92.929264930724614</v>
      </c>
      <c r="P87" s="3">
        <f t="shared" si="5"/>
        <v>114.44255251485934</v>
      </c>
      <c r="Q87">
        <v>39.103165120201496</v>
      </c>
      <c r="R87">
        <v>14.117102599933141</v>
      </c>
    </row>
    <row r="88" spans="1:18" x14ac:dyDescent="0.25">
      <c r="A88">
        <v>4039</v>
      </c>
      <c r="B88" t="s">
        <v>28</v>
      </c>
      <c r="C88" t="s">
        <v>53</v>
      </c>
      <c r="D88">
        <v>125.34688538012989</v>
      </c>
      <c r="E88">
        <v>31.055527006997373</v>
      </c>
      <c r="H88" s="3">
        <f t="shared" si="3"/>
        <v>76.790000000000006</v>
      </c>
      <c r="I88">
        <v>3948.6796337121214</v>
      </c>
      <c r="J88">
        <v>0.31229270315091212</v>
      </c>
      <c r="K88">
        <v>451.56</v>
      </c>
      <c r="L88">
        <v>26.78</v>
      </c>
      <c r="M88">
        <v>447.41999999999996</v>
      </c>
      <c r="N88">
        <v>3.1929000000000003</v>
      </c>
      <c r="O88" s="3">
        <f t="shared" si="4"/>
        <v>105.74564059081061</v>
      </c>
      <c r="P88" s="3">
        <f t="shared" si="5"/>
        <v>133.50944729789691</v>
      </c>
      <c r="Q88">
        <v>35.440655970789464</v>
      </c>
      <c r="R88">
        <v>14.593099545238044</v>
      </c>
    </row>
    <row r="89" spans="1:18" x14ac:dyDescent="0.25">
      <c r="A89">
        <v>4040</v>
      </c>
      <c r="B89" t="s">
        <v>28</v>
      </c>
      <c r="C89" t="s">
        <v>53</v>
      </c>
      <c r="D89">
        <v>130.95052553253871</v>
      </c>
      <c r="E89">
        <v>124.69965192400579</v>
      </c>
      <c r="H89" s="3">
        <f t="shared" si="3"/>
        <v>76.790000000000006</v>
      </c>
      <c r="I89">
        <v>4012.2844973484853</v>
      </c>
      <c r="J89">
        <v>0.31913119401960116</v>
      </c>
      <c r="K89">
        <v>454.15</v>
      </c>
      <c r="L89">
        <v>27.85</v>
      </c>
      <c r="M89">
        <v>442.14</v>
      </c>
      <c r="N89">
        <v>4.2088999999999999</v>
      </c>
      <c r="O89" s="3">
        <f t="shared" si="4"/>
        <v>111.74212325115532</v>
      </c>
      <c r="P89" s="3">
        <f t="shared" si="5"/>
        <v>147.77131399331429</v>
      </c>
      <c r="Q89">
        <v>38.083440791089238</v>
      </c>
      <c r="R89">
        <v>13.600472412280425</v>
      </c>
    </row>
    <row r="90" spans="1:18" x14ac:dyDescent="0.25">
      <c r="A90">
        <v>4041</v>
      </c>
      <c r="B90" t="s">
        <v>28</v>
      </c>
      <c r="C90" t="s">
        <v>52</v>
      </c>
      <c r="D90">
        <v>56.458419508455975</v>
      </c>
      <c r="E90">
        <v>45.253980892263392</v>
      </c>
      <c r="H90" s="3">
        <f t="shared" si="3"/>
        <v>76.790000000000006</v>
      </c>
      <c r="I90">
        <v>3868.3581071969697</v>
      </c>
      <c r="J90">
        <v>0.31868578984843865</v>
      </c>
      <c r="K90">
        <v>449.66</v>
      </c>
      <c r="L90">
        <v>23.962</v>
      </c>
      <c r="M90">
        <v>451.21000000000004</v>
      </c>
      <c r="N90">
        <v>2.7001999999999997</v>
      </c>
      <c r="O90" s="3">
        <f t="shared" si="4"/>
        <v>92.693596964653779</v>
      </c>
      <c r="P90" s="3">
        <f t="shared" si="5"/>
        <v>115.02455485738749</v>
      </c>
      <c r="Q90">
        <v>37.939660541171378</v>
      </c>
      <c r="R90">
        <v>15.446969411944039</v>
      </c>
    </row>
    <row r="91" spans="1:18" x14ac:dyDescent="0.25">
      <c r="A91">
        <v>4042</v>
      </c>
      <c r="B91" t="s">
        <v>28</v>
      </c>
      <c r="C91" t="s">
        <v>51</v>
      </c>
      <c r="D91">
        <v>46.565090409564014</v>
      </c>
      <c r="E91">
        <v>20.50832955738527</v>
      </c>
      <c r="H91" s="3">
        <f t="shared" si="3"/>
        <v>76.790000000000006</v>
      </c>
      <c r="I91">
        <v>3918.5080958333338</v>
      </c>
      <c r="J91">
        <v>0.32438289052195213</v>
      </c>
      <c r="K91">
        <v>450.6</v>
      </c>
      <c r="L91">
        <v>20.937000000000001</v>
      </c>
      <c r="M91">
        <v>453.45</v>
      </c>
      <c r="N91">
        <v>1.9616</v>
      </c>
      <c r="O91" s="3">
        <f t="shared" si="4"/>
        <v>82.041804002462513</v>
      </c>
      <c r="P91" s="3">
        <f t="shared" si="5"/>
        <v>98.051161435724552</v>
      </c>
      <c r="Q91">
        <v>40.604927986896598</v>
      </c>
      <c r="R91">
        <v>15.398661495343408</v>
      </c>
    </row>
    <row r="92" spans="1:18" x14ac:dyDescent="0.25">
      <c r="A92">
        <v>4043</v>
      </c>
      <c r="B92" t="s">
        <v>28</v>
      </c>
      <c r="C92" t="s">
        <v>53</v>
      </c>
      <c r="D92">
        <v>157.19081352485972</v>
      </c>
      <c r="E92">
        <v>41.440303750726279</v>
      </c>
      <c r="H92" s="3">
        <f t="shared" si="3"/>
        <v>76.790000000000006</v>
      </c>
      <c r="I92">
        <v>3928.7011829545454</v>
      </c>
      <c r="J92">
        <v>0.31493170042392843</v>
      </c>
      <c r="K92">
        <v>453.57</v>
      </c>
      <c r="L92">
        <v>26.943999999999999</v>
      </c>
      <c r="M92">
        <v>446.96</v>
      </c>
      <c r="N92">
        <v>3.1696999999999997</v>
      </c>
      <c r="O92" s="3">
        <f t="shared" si="4"/>
        <v>105.85492467352726</v>
      </c>
      <c r="P92" s="3">
        <f t="shared" si="5"/>
        <v>132.94340558984533</v>
      </c>
      <c r="Q92">
        <v>39.569191280667155</v>
      </c>
      <c r="R92">
        <v>14.988851040068887</v>
      </c>
    </row>
    <row r="93" spans="1:18" x14ac:dyDescent="0.25">
      <c r="A93">
        <v>4044</v>
      </c>
      <c r="B93" t="s">
        <v>28</v>
      </c>
      <c r="C93" t="s">
        <v>52</v>
      </c>
      <c r="D93">
        <v>36.730029944676971</v>
      </c>
      <c r="E93">
        <v>45.856889946060278</v>
      </c>
      <c r="H93" s="3">
        <f t="shared" si="3"/>
        <v>76.790000000000006</v>
      </c>
      <c r="I93">
        <v>3039.8639859848486</v>
      </c>
      <c r="J93">
        <v>0.29752485291134106</v>
      </c>
      <c r="K93">
        <v>450.89</v>
      </c>
      <c r="L93">
        <v>21.747999999999998</v>
      </c>
      <c r="M93">
        <v>450.18</v>
      </c>
      <c r="N93">
        <v>2.452</v>
      </c>
      <c r="O93" s="3">
        <f t="shared" si="4"/>
        <v>66.110961967198477</v>
      </c>
      <c r="P93" s="3">
        <f t="shared" si="5"/>
        <v>83.709732669012766</v>
      </c>
      <c r="Q93">
        <v>35.292349053148719</v>
      </c>
      <c r="R93">
        <v>15.912495978180798</v>
      </c>
    </row>
    <row r="94" spans="1:18" x14ac:dyDescent="0.25">
      <c r="A94">
        <v>4045</v>
      </c>
      <c r="B94" t="s">
        <v>28</v>
      </c>
      <c r="C94" t="s">
        <v>51</v>
      </c>
      <c r="D94">
        <v>47.411228033576471</v>
      </c>
      <c r="E94">
        <v>14.119836366521008</v>
      </c>
      <c r="H94" s="3">
        <f t="shared" si="3"/>
        <v>76.790000000000006</v>
      </c>
      <c r="I94">
        <v>2754.0498231060601</v>
      </c>
      <c r="J94">
        <v>0.29826640983849456</v>
      </c>
      <c r="K94">
        <v>452.13</v>
      </c>
      <c r="L94">
        <v>22.612000000000002</v>
      </c>
      <c r="M94">
        <v>465.28</v>
      </c>
      <c r="N94">
        <v>2.2854000000000001</v>
      </c>
      <c r="O94" s="3">
        <f t="shared" si="4"/>
        <v>62.274574600074239</v>
      </c>
      <c r="P94" s="3">
        <f t="shared" si="5"/>
        <v>77.08276311755121</v>
      </c>
      <c r="Q94">
        <v>31.344803691112265</v>
      </c>
      <c r="R94">
        <v>8.4724359681798092</v>
      </c>
    </row>
    <row r="95" spans="1:18" x14ac:dyDescent="0.25">
      <c r="A95">
        <v>4046</v>
      </c>
      <c r="B95" t="s">
        <v>28</v>
      </c>
      <c r="C95" t="s">
        <v>51</v>
      </c>
      <c r="D95">
        <v>43.777046281879706</v>
      </c>
      <c r="E95">
        <v>47.546935004532706</v>
      </c>
      <c r="H95" s="3">
        <f t="shared" si="3"/>
        <v>76.790000000000006</v>
      </c>
      <c r="I95">
        <v>3090.0139746212121</v>
      </c>
      <c r="J95">
        <v>0.30990674415461544</v>
      </c>
      <c r="K95">
        <v>450.91999999999996</v>
      </c>
      <c r="L95">
        <v>22.164000000000001</v>
      </c>
      <c r="M95">
        <v>452.93</v>
      </c>
      <c r="N95">
        <v>2.9515000000000002</v>
      </c>
      <c r="O95" s="3">
        <f t="shared" si="4"/>
        <v>68.487069733504555</v>
      </c>
      <c r="P95" s="3">
        <f t="shared" si="5"/>
        <v>88.795669782592455</v>
      </c>
      <c r="Q95">
        <v>38.286568732357253</v>
      </c>
      <c r="R95">
        <v>19.520517304859339</v>
      </c>
    </row>
    <row r="96" spans="1:18" x14ac:dyDescent="0.25">
      <c r="A96">
        <v>4047</v>
      </c>
      <c r="B96" t="s">
        <v>28</v>
      </c>
      <c r="C96" t="s">
        <v>52</v>
      </c>
      <c r="D96">
        <v>59.269389554686256</v>
      </c>
      <c r="E96">
        <v>39.176748853867885</v>
      </c>
      <c r="H96" s="3">
        <f t="shared" si="3"/>
        <v>76.790000000000006</v>
      </c>
      <c r="I96">
        <v>2892.6758079545452</v>
      </c>
      <c r="J96">
        <v>0.30657403833783614</v>
      </c>
      <c r="K96">
        <v>452.96999999999997</v>
      </c>
      <c r="L96">
        <v>26.221</v>
      </c>
      <c r="M96">
        <v>462.53999999999996</v>
      </c>
      <c r="N96">
        <v>3.2208999999999999</v>
      </c>
      <c r="O96" s="3">
        <f t="shared" si="4"/>
        <v>75.848852360376128</v>
      </c>
      <c r="P96" s="3">
        <f t="shared" si="5"/>
        <v>96.922597705756687</v>
      </c>
      <c r="Q96">
        <v>35.893228855360306</v>
      </c>
      <c r="R96">
        <v>18.105945488513477</v>
      </c>
    </row>
    <row r="97" spans="1:18" x14ac:dyDescent="0.25">
      <c r="A97">
        <v>4048</v>
      </c>
      <c r="B97" t="s">
        <v>28</v>
      </c>
      <c r="C97" t="s">
        <v>53</v>
      </c>
      <c r="D97">
        <v>83.071461954587235</v>
      </c>
      <c r="E97">
        <v>21.587790708827256</v>
      </c>
      <c r="H97" s="3">
        <f t="shared" si="3"/>
        <v>76.790000000000006</v>
      </c>
      <c r="I97">
        <v>2319.0088647727271</v>
      </c>
      <c r="J97">
        <v>0.29877956908241676</v>
      </c>
      <c r="K97">
        <v>456.88</v>
      </c>
      <c r="L97">
        <v>27.688000000000002</v>
      </c>
      <c r="M97">
        <v>460.03</v>
      </c>
      <c r="N97">
        <v>4.9001000000000001</v>
      </c>
      <c r="O97" s="3">
        <f t="shared" si="4"/>
        <v>64.208717447827269</v>
      </c>
      <c r="P97" s="3">
        <f t="shared" si="5"/>
        <v>90.877980596754043</v>
      </c>
      <c r="Q97">
        <v>22.492370511009931</v>
      </c>
      <c r="R97">
        <v>7.6021166590609202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98"/>
  <sheetViews>
    <sheetView workbookViewId="0">
      <selection activeCell="B1" sqref="B1"/>
    </sheetView>
  </sheetViews>
  <sheetFormatPr defaultRowHeight="15" x14ac:dyDescent="0.25"/>
  <cols>
    <col min="1" max="1" width="9.140625" style="3"/>
    <col min="2" max="2" width="9.140625" style="22" customWidth="1"/>
    <col min="3" max="4" width="9.140625" style="3"/>
    <col min="5" max="5" width="10.140625" style="3" customWidth="1"/>
    <col min="6" max="7" width="9.140625" style="3"/>
    <col min="8" max="8" width="14" style="3" customWidth="1"/>
    <col min="9" max="9" width="16.140625" style="22" customWidth="1"/>
    <col min="10" max="10" width="11.85546875" style="22" customWidth="1"/>
    <col min="11" max="11" width="15.42578125" style="15" customWidth="1"/>
    <col min="12" max="12" width="16.7109375" style="15" customWidth="1"/>
    <col min="13" max="14" width="16.5703125" style="15" customWidth="1"/>
    <col min="15" max="16384" width="9.140625" style="3"/>
  </cols>
  <sheetData>
    <row r="1" spans="1:18" s="11" customFormat="1" ht="72" customHeight="1" x14ac:dyDescent="0.25">
      <c r="A1" s="11" t="s">
        <v>0</v>
      </c>
      <c r="B1" s="14" t="s">
        <v>1</v>
      </c>
      <c r="C1" s="11" t="s">
        <v>77</v>
      </c>
      <c r="D1" s="11" t="s">
        <v>80</v>
      </c>
      <c r="E1" s="11" t="s">
        <v>91</v>
      </c>
      <c r="F1" s="11" t="s">
        <v>75</v>
      </c>
      <c r="G1" s="11" t="s">
        <v>2</v>
      </c>
      <c r="H1" s="11" t="s">
        <v>3</v>
      </c>
      <c r="I1" s="14" t="s">
        <v>84</v>
      </c>
      <c r="J1" s="14" t="s">
        <v>85</v>
      </c>
      <c r="K1" s="28" t="s">
        <v>69</v>
      </c>
      <c r="L1" s="28" t="s">
        <v>70</v>
      </c>
      <c r="M1" s="28" t="s">
        <v>71</v>
      </c>
      <c r="N1" s="28" t="s">
        <v>72</v>
      </c>
      <c r="O1" s="11" t="s">
        <v>73</v>
      </c>
      <c r="P1" s="11" t="s">
        <v>74</v>
      </c>
      <c r="Q1" s="11" t="s">
        <v>79</v>
      </c>
      <c r="R1" s="11" t="s">
        <v>92</v>
      </c>
    </row>
    <row r="2" spans="1:18" x14ac:dyDescent="0.25">
      <c r="A2" s="3">
        <v>3001</v>
      </c>
      <c r="B2" s="15" t="s">
        <v>86</v>
      </c>
      <c r="D2" s="3">
        <v>98.616737379499043</v>
      </c>
      <c r="E2" s="3">
        <v>269.34597306550558</v>
      </c>
      <c r="H2" s="3">
        <f>IF(B2="WW", 78.57, IF(B2="SW", 76.79, IF(B2="CAN", 60, IF(B2="CAM", 60, 0))))</f>
        <v>60</v>
      </c>
      <c r="I2" s="15">
        <v>774</v>
      </c>
      <c r="J2" s="23">
        <v>0.28064387122575485</v>
      </c>
      <c r="K2" s="15">
        <v>562.27</v>
      </c>
      <c r="L2" s="15">
        <v>68.765999999999991</v>
      </c>
      <c r="M2" s="15">
        <v>458.35</v>
      </c>
      <c r="N2" s="15">
        <v>9.234</v>
      </c>
      <c r="O2" s="3">
        <f>I2*L2/1000</f>
        <v>53.224883999999989</v>
      </c>
      <c r="P2" s="3">
        <f>(I2/J2)*(1-J2)*N2/1000+O2</f>
        <v>71.544620237976474</v>
      </c>
      <c r="Q2" s="3">
        <v>32.124744894000003</v>
      </c>
      <c r="R2" s="3">
        <v>16.391398639752349</v>
      </c>
    </row>
    <row r="3" spans="1:18" x14ac:dyDescent="0.25">
      <c r="A3" s="3">
        <v>3002</v>
      </c>
      <c r="B3" s="15" t="s">
        <v>87</v>
      </c>
      <c r="D3" s="3">
        <v>57.033311602968368</v>
      </c>
      <c r="E3" s="3">
        <v>180.43212628481092</v>
      </c>
      <c r="H3" s="3">
        <f t="shared" ref="H3:H66" si="0">IF(B3="WW", 78.57, IF(B3="SW", 76.79, IF(B3="CAN", 60, IF(B3="CAM", 60, 0))))</f>
        <v>76.790000000000006</v>
      </c>
      <c r="I3" s="16">
        <v>1275.2878242025602</v>
      </c>
      <c r="J3" s="23">
        <v>0.35844155844155845</v>
      </c>
      <c r="K3" s="15">
        <v>461.54</v>
      </c>
      <c r="L3" s="15">
        <v>34.052</v>
      </c>
      <c r="M3" s="15">
        <v>459.30999999999995</v>
      </c>
      <c r="N3" s="15">
        <v>7.1436000000000002</v>
      </c>
      <c r="O3" s="3">
        <f t="shared" ref="O3:O66" si="1">I3*L3/1000</f>
        <v>43.426100989745578</v>
      </c>
      <c r="P3" s="3">
        <f t="shared" ref="P3:P66" si="2">(I3/J3)*(1-J3)*N3/1000+O3</f>
        <v>59.731942199458857</v>
      </c>
      <c r="Q3" s="3">
        <v>29.489013854382954</v>
      </c>
      <c r="R3" s="3">
        <v>17.168737845567968</v>
      </c>
    </row>
    <row r="4" spans="1:18" x14ac:dyDescent="0.25">
      <c r="A4" s="3">
        <v>3003</v>
      </c>
      <c r="B4" s="21" t="s">
        <v>88</v>
      </c>
      <c r="D4" s="3">
        <v>56.669776307542442</v>
      </c>
      <c r="E4" s="3">
        <v>148.43125531096371</v>
      </c>
      <c r="H4" s="3">
        <f t="shared" si="0"/>
        <v>0</v>
      </c>
      <c r="I4" s="17"/>
      <c r="J4" s="24"/>
      <c r="K4" s="21"/>
      <c r="L4" s="21"/>
      <c r="M4" s="21"/>
      <c r="N4" s="21"/>
      <c r="O4" s="3">
        <f t="shared" si="1"/>
        <v>0</v>
      </c>
      <c r="P4" s="3">
        <v>0</v>
      </c>
      <c r="Q4" s="3">
        <v>32.146208370623377</v>
      </c>
      <c r="R4" s="3">
        <v>26.905070505362829</v>
      </c>
    </row>
    <row r="5" spans="1:18" x14ac:dyDescent="0.25">
      <c r="A5" s="3">
        <v>3004</v>
      </c>
      <c r="B5" s="29" t="s">
        <v>89</v>
      </c>
      <c r="D5" s="3">
        <v>80.117180800994248</v>
      </c>
      <c r="E5" s="3">
        <v>69.971918900327481</v>
      </c>
      <c r="H5" s="3">
        <f t="shared" si="0"/>
        <v>60</v>
      </c>
      <c r="I5" s="18">
        <v>201</v>
      </c>
      <c r="J5" s="25">
        <v>0.14144444444444446</v>
      </c>
      <c r="K5" s="29">
        <v>594.73</v>
      </c>
      <c r="L5" s="29">
        <v>52.991</v>
      </c>
      <c r="M5" s="29">
        <v>451.46999999999997</v>
      </c>
      <c r="N5" s="29">
        <v>12.432</v>
      </c>
      <c r="O5" s="3">
        <f t="shared" si="1"/>
        <v>10.651191000000001</v>
      </c>
      <c r="P5" s="3">
        <f t="shared" si="2"/>
        <v>25.818885315789473</v>
      </c>
      <c r="Q5" s="3">
        <v>28.653314005791998</v>
      </c>
      <c r="R5" s="3">
        <v>16.459190587569623</v>
      </c>
    </row>
    <row r="6" spans="1:18" x14ac:dyDescent="0.25">
      <c r="A6" s="3">
        <v>3005</v>
      </c>
      <c r="B6" s="21" t="s">
        <v>88</v>
      </c>
      <c r="D6" s="3">
        <v>44.437795958338072</v>
      </c>
      <c r="E6" s="3">
        <v>116.28460346077367</v>
      </c>
      <c r="H6" s="3">
        <f t="shared" si="0"/>
        <v>0</v>
      </c>
      <c r="I6" s="17"/>
      <c r="J6" s="24"/>
      <c r="K6" s="21"/>
      <c r="L6" s="21"/>
      <c r="M6" s="21"/>
      <c r="N6" s="21"/>
      <c r="O6" s="3">
        <f t="shared" si="1"/>
        <v>0</v>
      </c>
      <c r="P6" s="3">
        <v>0</v>
      </c>
      <c r="Q6" s="3">
        <v>32.923019295000003</v>
      </c>
      <c r="R6" s="3">
        <v>27.416983028344127</v>
      </c>
    </row>
    <row r="7" spans="1:18" x14ac:dyDescent="0.25">
      <c r="A7" s="3">
        <v>3006</v>
      </c>
      <c r="B7" s="15" t="s">
        <v>86</v>
      </c>
      <c r="D7" s="3">
        <v>55.850970435706763</v>
      </c>
      <c r="E7" s="3">
        <v>48.316098550015582</v>
      </c>
      <c r="H7" s="3">
        <f t="shared" si="0"/>
        <v>60</v>
      </c>
      <c r="I7" s="19">
        <v>369</v>
      </c>
      <c r="J7" s="23">
        <v>0.23992747784045124</v>
      </c>
      <c r="K7" s="15">
        <v>566.91000000000008</v>
      </c>
      <c r="L7" s="15">
        <v>50.243000000000002</v>
      </c>
      <c r="M7" s="15">
        <v>453.05</v>
      </c>
      <c r="N7" s="15">
        <v>10.576000000000001</v>
      </c>
      <c r="O7" s="3">
        <f t="shared" si="1"/>
        <v>18.539667000000001</v>
      </c>
      <c r="P7" s="3">
        <f t="shared" si="2"/>
        <v>30.90263804282116</v>
      </c>
      <c r="Q7" s="3">
        <v>25.870144053193382</v>
      </c>
      <c r="R7" s="3">
        <v>16.769985223796471</v>
      </c>
    </row>
    <row r="8" spans="1:18" x14ac:dyDescent="0.25">
      <c r="A8" s="3">
        <v>3007</v>
      </c>
      <c r="B8" s="29" t="s">
        <v>89</v>
      </c>
      <c r="D8" s="3">
        <v>104.59692736265497</v>
      </c>
      <c r="E8" s="3">
        <v>71.264007387611571</v>
      </c>
      <c r="H8" s="3">
        <f t="shared" si="0"/>
        <v>60</v>
      </c>
      <c r="I8" s="18">
        <v>356</v>
      </c>
      <c r="J8" s="25">
        <v>0.22484693877551018</v>
      </c>
      <c r="K8" s="29">
        <v>622.03</v>
      </c>
      <c r="L8" s="29">
        <v>38.155999999999999</v>
      </c>
      <c r="M8" s="29">
        <v>467.15000000000003</v>
      </c>
      <c r="N8" s="29">
        <v>7.4231999999999996</v>
      </c>
      <c r="O8" s="3">
        <f t="shared" si="1"/>
        <v>13.583536</v>
      </c>
      <c r="P8" s="3">
        <f t="shared" si="2"/>
        <v>22.694024138325393</v>
      </c>
      <c r="Q8" s="3">
        <v>30.319067975999999</v>
      </c>
      <c r="R8" s="3">
        <v>13.064453777287738</v>
      </c>
    </row>
    <row r="9" spans="1:18" x14ac:dyDescent="0.25">
      <c r="A9" s="3">
        <v>3008</v>
      </c>
      <c r="B9" s="15" t="s">
        <v>87</v>
      </c>
      <c r="D9" s="3">
        <v>63.857871970127938</v>
      </c>
      <c r="E9" s="3">
        <v>280.54695372536958</v>
      </c>
      <c r="H9" s="3">
        <f t="shared" si="0"/>
        <v>76.790000000000006</v>
      </c>
      <c r="I9" s="20">
        <v>191.39082200896001</v>
      </c>
      <c r="J9" s="23">
        <v>0.22580645161290322</v>
      </c>
      <c r="K9" s="15">
        <v>457.53999999999996</v>
      </c>
      <c r="L9" s="15">
        <v>35.451999999999998</v>
      </c>
      <c r="M9" s="15">
        <v>464.06</v>
      </c>
      <c r="N9" s="15">
        <v>10.087999999999999</v>
      </c>
      <c r="O9" s="3">
        <f t="shared" si="1"/>
        <v>6.7851874218616501</v>
      </c>
      <c r="P9" s="3">
        <f t="shared" si="2"/>
        <v>13.404903807323553</v>
      </c>
      <c r="Q9" s="3">
        <v>27.209873251731885</v>
      </c>
      <c r="R9" s="3">
        <v>19.305698713749194</v>
      </c>
    </row>
    <row r="10" spans="1:18" x14ac:dyDescent="0.25">
      <c r="A10" s="3">
        <v>3009</v>
      </c>
      <c r="B10" s="29" t="s">
        <v>89</v>
      </c>
      <c r="D10" s="3">
        <v>68.975395422452877</v>
      </c>
      <c r="E10" s="3">
        <v>96.655454709685117</v>
      </c>
      <c r="H10" s="3">
        <f t="shared" si="0"/>
        <v>60</v>
      </c>
      <c r="I10" s="18">
        <v>539</v>
      </c>
      <c r="J10" s="25">
        <v>0.200125</v>
      </c>
      <c r="K10" s="29">
        <v>600.71</v>
      </c>
      <c r="L10" s="29">
        <v>49.390999999999998</v>
      </c>
      <c r="M10" s="29">
        <v>453.38</v>
      </c>
      <c r="N10" s="29">
        <v>9.6815999999999995</v>
      </c>
      <c r="O10" s="3">
        <f t="shared" si="1"/>
        <v>26.621749000000001</v>
      </c>
      <c r="P10" s="3">
        <f t="shared" si="2"/>
        <v>47.478981340787016</v>
      </c>
      <c r="Q10" s="3">
        <v>29.235954136651273</v>
      </c>
      <c r="R10" s="3">
        <v>13.016950441019064</v>
      </c>
    </row>
    <row r="11" spans="1:18" x14ac:dyDescent="0.25">
      <c r="A11" s="3">
        <v>3010</v>
      </c>
      <c r="B11" s="15" t="s">
        <v>87</v>
      </c>
      <c r="D11" s="3">
        <v>45.821799423891989</v>
      </c>
      <c r="E11" s="3">
        <v>100.6744879939431</v>
      </c>
      <c r="H11" s="3">
        <f t="shared" si="0"/>
        <v>76.790000000000006</v>
      </c>
      <c r="I11" s="20">
        <v>111.31915157663998</v>
      </c>
      <c r="J11" s="23">
        <v>0.14594594594594595</v>
      </c>
      <c r="K11" s="15">
        <v>458.1</v>
      </c>
      <c r="L11" s="15">
        <v>37.643999999999998</v>
      </c>
      <c r="M11" s="15">
        <v>451.74</v>
      </c>
      <c r="N11" s="15">
        <v>12.626999999999999</v>
      </c>
      <c r="O11" s="3">
        <f t="shared" si="1"/>
        <v>4.1904981419510348</v>
      </c>
      <c r="P11" s="3">
        <f t="shared" si="2"/>
        <v>12.416018677484395</v>
      </c>
      <c r="Q11" s="3">
        <v>36.50601399</v>
      </c>
      <c r="R11" s="3">
        <v>21.848083563122646</v>
      </c>
    </row>
    <row r="12" spans="1:18" x14ac:dyDescent="0.25">
      <c r="A12" s="3">
        <v>3011</v>
      </c>
      <c r="B12" s="15" t="s">
        <v>86</v>
      </c>
      <c r="D12" s="3">
        <v>156.21201444389811</v>
      </c>
      <c r="E12" s="3">
        <v>125.40392790062559</v>
      </c>
      <c r="H12" s="3">
        <f t="shared" si="0"/>
        <v>60</v>
      </c>
      <c r="I12" s="19">
        <v>746</v>
      </c>
      <c r="J12" s="23">
        <v>0.17513356877660055</v>
      </c>
      <c r="K12" s="15">
        <v>565.53</v>
      </c>
      <c r="L12" s="15">
        <v>51.805999999999997</v>
      </c>
      <c r="M12" s="15">
        <v>446.92999999999995</v>
      </c>
      <c r="N12" s="15">
        <v>10.228</v>
      </c>
      <c r="O12" s="3">
        <f t="shared" si="1"/>
        <v>38.647275999999998</v>
      </c>
      <c r="P12" s="3">
        <f t="shared" si="2"/>
        <v>74.584438146845912</v>
      </c>
      <c r="Q12" s="3">
        <v>33.109222779</v>
      </c>
      <c r="R12" s="3">
        <v>16.170231783547326</v>
      </c>
    </row>
    <row r="13" spans="1:18" x14ac:dyDescent="0.25">
      <c r="A13" s="3">
        <v>3012</v>
      </c>
      <c r="B13" s="21" t="s">
        <v>88</v>
      </c>
      <c r="D13" s="3">
        <v>73.918806032535826</v>
      </c>
      <c r="E13" s="3">
        <v>174.44676671128127</v>
      </c>
      <c r="H13" s="3">
        <f t="shared" si="0"/>
        <v>0</v>
      </c>
      <c r="I13" s="17"/>
      <c r="J13" s="24"/>
      <c r="K13" s="21"/>
      <c r="L13" s="21"/>
      <c r="M13" s="21"/>
      <c r="N13" s="21"/>
      <c r="O13" s="3">
        <f t="shared" si="1"/>
        <v>0</v>
      </c>
      <c r="P13" s="3">
        <v>0</v>
      </c>
      <c r="Q13" s="3">
        <v>33.691209050704579</v>
      </c>
      <c r="R13" s="3">
        <v>27.959451103258083</v>
      </c>
    </row>
    <row r="14" spans="1:18" x14ac:dyDescent="0.25">
      <c r="A14" s="3">
        <v>3013</v>
      </c>
      <c r="B14" s="15" t="s">
        <v>86</v>
      </c>
      <c r="D14" s="3">
        <v>119.39274540701268</v>
      </c>
      <c r="E14" s="3">
        <v>159.76723098397585</v>
      </c>
      <c r="H14" s="3">
        <f t="shared" si="0"/>
        <v>60</v>
      </c>
      <c r="I14" s="19">
        <v>841</v>
      </c>
      <c r="J14" s="23">
        <v>0.26694876276331519</v>
      </c>
      <c r="K14" s="15">
        <v>571.34</v>
      </c>
      <c r="L14" s="15">
        <v>50.23</v>
      </c>
      <c r="M14" s="15">
        <v>450.69000000000005</v>
      </c>
      <c r="N14" s="15">
        <v>9.6865000000000006</v>
      </c>
      <c r="O14" s="3">
        <f t="shared" si="1"/>
        <v>42.243430000000004</v>
      </c>
      <c r="P14" s="3">
        <f t="shared" si="2"/>
        <v>64.613600661095802</v>
      </c>
      <c r="Q14" s="3">
        <v>33.665953092393956</v>
      </c>
      <c r="R14" s="3">
        <v>16.081079710315208</v>
      </c>
    </row>
    <row r="15" spans="1:18" x14ac:dyDescent="0.25">
      <c r="A15" s="3">
        <v>3014</v>
      </c>
      <c r="B15" s="29" t="s">
        <v>89</v>
      </c>
      <c r="D15" s="3">
        <v>196.40345499653148</v>
      </c>
      <c r="E15" s="3">
        <v>151.84165918089391</v>
      </c>
      <c r="H15" s="3">
        <f t="shared" si="0"/>
        <v>60</v>
      </c>
      <c r="I15" s="18">
        <v>626</v>
      </c>
      <c r="J15" s="25">
        <v>0.20375722543352601</v>
      </c>
      <c r="K15" s="29">
        <v>623.28</v>
      </c>
      <c r="L15" s="29">
        <v>45.407000000000004</v>
      </c>
      <c r="M15" s="29">
        <v>452.53</v>
      </c>
      <c r="N15" s="29">
        <v>5.9340999999999999</v>
      </c>
      <c r="O15" s="3">
        <f t="shared" si="1"/>
        <v>28.424782000000004</v>
      </c>
      <c r="P15" s="3">
        <f t="shared" si="2"/>
        <v>42.941274032624115</v>
      </c>
      <c r="Q15" s="3">
        <v>35.489929232763323</v>
      </c>
      <c r="R15" s="3">
        <v>14.532560897626205</v>
      </c>
    </row>
    <row r="16" spans="1:18" x14ac:dyDescent="0.25">
      <c r="A16" s="3">
        <v>3015</v>
      </c>
      <c r="B16" s="15" t="s">
        <v>87</v>
      </c>
      <c r="D16" s="3">
        <v>167.1199865296847</v>
      </c>
      <c r="E16" s="3">
        <v>243.374424054504</v>
      </c>
      <c r="H16" s="3">
        <f t="shared" si="0"/>
        <v>76.790000000000006</v>
      </c>
      <c r="I16" s="16">
        <v>1115.1444833379201</v>
      </c>
      <c r="J16" s="23">
        <v>0.34743202416918428</v>
      </c>
      <c r="K16" s="15">
        <v>459.90000000000003</v>
      </c>
      <c r="L16" s="15">
        <v>33.046999999999997</v>
      </c>
      <c r="M16" s="15">
        <v>462.19</v>
      </c>
      <c r="N16" s="15">
        <v>7.1459999999999999</v>
      </c>
      <c r="O16" s="3">
        <f t="shared" si="1"/>
        <v>36.852179740868237</v>
      </c>
      <c r="P16" s="3">
        <f t="shared" si="2"/>
        <v>51.81970717768111</v>
      </c>
      <c r="Q16" s="3">
        <v>32.203338383999998</v>
      </c>
      <c r="R16" s="3">
        <v>24.127688809386328</v>
      </c>
    </row>
    <row r="17" spans="1:18" x14ac:dyDescent="0.25">
      <c r="A17" s="3">
        <v>3016</v>
      </c>
      <c r="B17" s="21" t="s">
        <v>88</v>
      </c>
      <c r="D17" s="3">
        <v>109.96386857380223</v>
      </c>
      <c r="E17" s="3">
        <v>194.63557761554159</v>
      </c>
      <c r="H17" s="3">
        <f t="shared" si="0"/>
        <v>0</v>
      </c>
      <c r="I17" s="17"/>
      <c r="J17" s="24"/>
      <c r="K17" s="21"/>
      <c r="L17" s="21"/>
      <c r="M17" s="21"/>
      <c r="N17" s="21"/>
      <c r="O17" s="3">
        <f t="shared" si="1"/>
        <v>0</v>
      </c>
      <c r="P17" s="3">
        <v>0</v>
      </c>
      <c r="Q17" s="3">
        <v>32.364599723130226</v>
      </c>
      <c r="R17" s="3">
        <v>16.602152267174908</v>
      </c>
    </row>
    <row r="18" spans="1:18" x14ac:dyDescent="0.25">
      <c r="A18" s="3">
        <v>3017</v>
      </c>
      <c r="B18" s="15" t="s">
        <v>87</v>
      </c>
      <c r="D18" s="3">
        <v>35.398066830437159</v>
      </c>
      <c r="E18" s="3">
        <v>129.14238283188672</v>
      </c>
      <c r="H18" s="3">
        <f t="shared" si="0"/>
        <v>76.790000000000006</v>
      </c>
      <c r="I18" s="16">
        <v>1255.7581484873601</v>
      </c>
      <c r="J18" s="23">
        <v>0.3836734693877551</v>
      </c>
      <c r="K18" s="15">
        <v>453.35</v>
      </c>
      <c r="L18" s="15">
        <v>33.347000000000001</v>
      </c>
      <c r="M18" s="15">
        <v>446.02</v>
      </c>
      <c r="N18" s="15">
        <v>4.6766999999999994</v>
      </c>
      <c r="O18" s="3">
        <f t="shared" si="1"/>
        <v>41.875766977608002</v>
      </c>
      <c r="P18" s="3">
        <f t="shared" si="2"/>
        <v>51.309739574285196</v>
      </c>
      <c r="Q18" s="3">
        <v>28.439195338734059</v>
      </c>
      <c r="R18" s="3">
        <v>13.404652685463223</v>
      </c>
    </row>
    <row r="19" spans="1:18" x14ac:dyDescent="0.25">
      <c r="A19" s="3">
        <v>3018</v>
      </c>
      <c r="B19" s="15" t="s">
        <v>87</v>
      </c>
      <c r="D19" s="3">
        <v>34.884304379956376</v>
      </c>
      <c r="E19" s="3">
        <v>104.93735119015483</v>
      </c>
      <c r="H19" s="3">
        <f t="shared" si="0"/>
        <v>76.790000000000006</v>
      </c>
      <c r="I19" s="16">
        <v>1357.3124622063999</v>
      </c>
      <c r="J19" s="23">
        <v>0.38</v>
      </c>
      <c r="K19" s="15">
        <v>456.08</v>
      </c>
      <c r="L19" s="15">
        <v>31.248999999999999</v>
      </c>
      <c r="M19" s="15">
        <v>457.41999999999996</v>
      </c>
      <c r="N19" s="15">
        <v>4.9175000000000004</v>
      </c>
      <c r="O19" s="3">
        <f t="shared" si="1"/>
        <v>42.414657131487786</v>
      </c>
      <c r="P19" s="3">
        <f t="shared" si="2"/>
        <v>53.304767922008793</v>
      </c>
      <c r="Q19" s="3">
        <v>14.948768618290163</v>
      </c>
      <c r="R19" s="3">
        <v>6.595687974333762</v>
      </c>
    </row>
    <row r="20" spans="1:18" x14ac:dyDescent="0.25">
      <c r="A20" s="3">
        <v>3019</v>
      </c>
      <c r="B20" s="15" t="s">
        <v>87</v>
      </c>
      <c r="D20" s="3">
        <v>45.977957543521491</v>
      </c>
      <c r="E20" s="3">
        <v>83.602349518205912</v>
      </c>
      <c r="H20" s="3">
        <f t="shared" si="0"/>
        <v>76.790000000000006</v>
      </c>
      <c r="I20" s="16">
        <v>1359.2654297779202</v>
      </c>
      <c r="J20" s="23">
        <v>0.38562091503267976</v>
      </c>
      <c r="K20" s="15">
        <v>460.83</v>
      </c>
      <c r="L20" s="15">
        <v>33.731000000000002</v>
      </c>
      <c r="M20" s="15">
        <v>459.33</v>
      </c>
      <c r="N20" s="15">
        <v>4.0374999999999996</v>
      </c>
      <c r="O20" s="3">
        <f t="shared" si="1"/>
        <v>45.849382211839028</v>
      </c>
      <c r="P20" s="3">
        <f t="shared" si="2"/>
        <v>54.593029876863859</v>
      </c>
      <c r="Q20" s="3">
        <v>33.409514352703091</v>
      </c>
      <c r="R20" s="3">
        <v>11.538696474107482</v>
      </c>
    </row>
    <row r="21" spans="1:18" x14ac:dyDescent="0.25">
      <c r="A21" s="3">
        <v>3020</v>
      </c>
      <c r="B21" s="15" t="s">
        <v>87</v>
      </c>
      <c r="D21" s="3">
        <v>74.726611340849644</v>
      </c>
      <c r="E21" s="3">
        <v>72.213988833032801</v>
      </c>
      <c r="H21" s="3">
        <f t="shared" si="0"/>
        <v>76.790000000000006</v>
      </c>
      <c r="I21" s="16">
        <v>1331.92388377664</v>
      </c>
      <c r="J21" s="23">
        <v>0.36363636363636365</v>
      </c>
      <c r="K21" s="15">
        <v>458.59000000000003</v>
      </c>
      <c r="L21" s="15">
        <v>32.696999999999996</v>
      </c>
      <c r="M21" s="15">
        <v>456.04999999999995</v>
      </c>
      <c r="N21" s="15">
        <v>4.5492999999999997</v>
      </c>
      <c r="O21" s="3">
        <f t="shared" si="1"/>
        <v>43.549915227844792</v>
      </c>
      <c r="P21" s="3">
        <f t="shared" si="2"/>
        <v>54.153727545658661</v>
      </c>
      <c r="Q21" s="3">
        <v>27.995740646203675</v>
      </c>
      <c r="R21" s="3">
        <v>10.346346519699878</v>
      </c>
    </row>
    <row r="22" spans="1:18" x14ac:dyDescent="0.25">
      <c r="A22" s="3">
        <v>3021</v>
      </c>
      <c r="B22" s="15" t="s">
        <v>87</v>
      </c>
      <c r="D22" s="3">
        <v>61.856671934670473</v>
      </c>
      <c r="E22" s="3">
        <v>134.29970539060056</v>
      </c>
      <c r="H22" s="3">
        <f t="shared" si="0"/>
        <v>76.790000000000006</v>
      </c>
      <c r="I22" s="16">
        <v>1124.9093211955199</v>
      </c>
      <c r="J22" s="23">
        <v>0.39057239057239057</v>
      </c>
      <c r="K22" s="15">
        <v>458.60999999999996</v>
      </c>
      <c r="L22" s="15">
        <v>32.36</v>
      </c>
      <c r="M22" s="15">
        <v>464.68000000000006</v>
      </c>
      <c r="N22" s="15">
        <v>3.6107</v>
      </c>
      <c r="O22" s="3">
        <f t="shared" si="1"/>
        <v>36.402065633887027</v>
      </c>
      <c r="P22" s="3">
        <f t="shared" si="2"/>
        <v>42.739733957795302</v>
      </c>
      <c r="Q22" s="3">
        <v>29.536966967025084</v>
      </c>
      <c r="R22" s="3">
        <v>11.199656661552835</v>
      </c>
    </row>
    <row r="23" spans="1:18" x14ac:dyDescent="0.25">
      <c r="A23" s="3">
        <v>3022</v>
      </c>
      <c r="B23" s="15" t="s">
        <v>87</v>
      </c>
      <c r="D23" s="3">
        <v>30.769930443607976</v>
      </c>
      <c r="E23" s="3">
        <v>76.004163843316078</v>
      </c>
      <c r="H23" s="3">
        <f t="shared" si="0"/>
        <v>76.790000000000006</v>
      </c>
      <c r="I23" s="16">
        <v>1816.2598415136001</v>
      </c>
      <c r="J23" s="23">
        <v>0.36826347305389223</v>
      </c>
      <c r="K23" s="15">
        <v>456.9</v>
      </c>
      <c r="L23" s="15">
        <v>33.687999999999995</v>
      </c>
      <c r="M23" s="15">
        <v>455.39</v>
      </c>
      <c r="N23" s="15">
        <v>4.8268000000000004</v>
      </c>
      <c r="O23" s="3">
        <f t="shared" si="1"/>
        <v>61.186161540910149</v>
      </c>
      <c r="P23" s="3">
        <f t="shared" si="2"/>
        <v>76.225011570477349</v>
      </c>
      <c r="Q23" s="3">
        <v>25.654014020281551</v>
      </c>
      <c r="R23" s="3">
        <v>16.639519637955935</v>
      </c>
    </row>
    <row r="24" spans="1:18" x14ac:dyDescent="0.25">
      <c r="A24" s="3">
        <v>3023</v>
      </c>
      <c r="B24" s="15" t="s">
        <v>87</v>
      </c>
      <c r="D24" s="3">
        <v>32.16521225165868</v>
      </c>
      <c r="E24" s="3">
        <v>132.77863886048453</v>
      </c>
      <c r="H24" s="3">
        <f t="shared" si="0"/>
        <v>76.790000000000006</v>
      </c>
      <c r="I24" s="16">
        <v>1605.3393437894399</v>
      </c>
      <c r="J24" s="23">
        <v>0.39675174013921116</v>
      </c>
      <c r="K24" s="15">
        <v>459.62</v>
      </c>
      <c r="L24" s="15">
        <v>33.99</v>
      </c>
      <c r="M24" s="15">
        <v>459.11</v>
      </c>
      <c r="N24" s="15">
        <v>4.1143000000000001</v>
      </c>
      <c r="O24" s="3">
        <f t="shared" si="1"/>
        <v>54.565484295403067</v>
      </c>
      <c r="P24" s="3">
        <f t="shared" si="2"/>
        <v>64.607942729085835</v>
      </c>
      <c r="Q24" s="3">
        <v>30.04561760270289</v>
      </c>
      <c r="R24" s="3">
        <v>10.544938819079878</v>
      </c>
    </row>
    <row r="25" spans="1:18" x14ac:dyDescent="0.25">
      <c r="A25" s="3">
        <v>3024</v>
      </c>
      <c r="B25" s="15" t="s">
        <v>87</v>
      </c>
      <c r="D25" s="3">
        <v>55.137985960921263</v>
      </c>
      <c r="E25" s="3">
        <v>320.38063670093817</v>
      </c>
      <c r="H25" s="3">
        <f t="shared" si="0"/>
        <v>76.790000000000006</v>
      </c>
      <c r="I25" s="16">
        <v>1831.8835820857603</v>
      </c>
      <c r="J25" s="23">
        <v>0.36011904761904762</v>
      </c>
      <c r="K25" s="15">
        <v>458.37</v>
      </c>
      <c r="L25" s="15">
        <v>32.436</v>
      </c>
      <c r="M25" s="15">
        <v>457.56</v>
      </c>
      <c r="N25" s="15">
        <v>5.3582000000000001</v>
      </c>
      <c r="O25" s="3">
        <f t="shared" si="1"/>
        <v>59.418975868533721</v>
      </c>
      <c r="P25" s="3">
        <f t="shared" si="2"/>
        <v>76.859915546627633</v>
      </c>
      <c r="Q25" s="3">
        <v>29.305907033047681</v>
      </c>
      <c r="R25" s="3">
        <v>17.47798758968667</v>
      </c>
    </row>
    <row r="26" spans="1:18" x14ac:dyDescent="0.25">
      <c r="A26" s="3">
        <v>3025</v>
      </c>
      <c r="B26" s="15" t="s">
        <v>87</v>
      </c>
      <c r="D26" s="3">
        <v>63.842460282685792</v>
      </c>
      <c r="E26" s="3">
        <v>142.97305865060613</v>
      </c>
      <c r="H26" s="3">
        <f t="shared" si="0"/>
        <v>76.790000000000006</v>
      </c>
      <c r="I26" s="16">
        <v>1568.2329599305599</v>
      </c>
      <c r="J26" s="23">
        <v>0.42307692307692307</v>
      </c>
      <c r="K26" s="15">
        <v>454.25</v>
      </c>
      <c r="L26" s="15">
        <v>29.382000000000001</v>
      </c>
      <c r="M26" s="15">
        <v>463.33</v>
      </c>
      <c r="N26" s="15">
        <v>4.6610000000000005</v>
      </c>
      <c r="O26" s="3">
        <f t="shared" si="1"/>
        <v>46.07782082867972</v>
      </c>
      <c r="P26" s="3">
        <f t="shared" si="2"/>
        <v>56.045366955365637</v>
      </c>
      <c r="Q26" s="3">
        <v>26.961025578521447</v>
      </c>
      <c r="R26" s="3">
        <v>15.044342465383373</v>
      </c>
    </row>
    <row r="27" spans="1:18" x14ac:dyDescent="0.25">
      <c r="A27" s="3">
        <v>3026</v>
      </c>
      <c r="B27" s="15" t="s">
        <v>87</v>
      </c>
      <c r="D27" s="3">
        <v>65.176744234132556</v>
      </c>
      <c r="E27" s="3">
        <v>236.21355507459339</v>
      </c>
      <c r="H27" s="3">
        <f t="shared" si="0"/>
        <v>76.790000000000006</v>
      </c>
      <c r="I27" s="16">
        <v>1648.3046303628801</v>
      </c>
      <c r="J27" s="23">
        <v>0.41691842900302117</v>
      </c>
      <c r="K27" s="15">
        <v>454.63</v>
      </c>
      <c r="L27" s="15">
        <v>30.97</v>
      </c>
      <c r="M27" s="15">
        <v>458.6</v>
      </c>
      <c r="N27" s="15">
        <v>4.6539000000000001</v>
      </c>
      <c r="O27" s="3">
        <f t="shared" si="1"/>
        <v>51.047994402338396</v>
      </c>
      <c r="P27" s="3">
        <f t="shared" si="2"/>
        <v>61.776339832877824</v>
      </c>
      <c r="Q27" s="3">
        <v>25.119805439856339</v>
      </c>
      <c r="R27" s="3">
        <v>17.601491558763797</v>
      </c>
    </row>
    <row r="28" spans="1:18" x14ac:dyDescent="0.25">
      <c r="A28" s="3">
        <v>3027</v>
      </c>
      <c r="B28" s="15" t="s">
        <v>87</v>
      </c>
      <c r="D28" s="3">
        <v>34.740732662943721</v>
      </c>
      <c r="E28" s="3">
        <v>172.73211326875807</v>
      </c>
      <c r="H28" s="3">
        <f t="shared" si="0"/>
        <v>76.790000000000006</v>
      </c>
      <c r="I28" s="16">
        <v>1841.6484199433598</v>
      </c>
      <c r="J28" s="23">
        <v>0.42627345844504022</v>
      </c>
      <c r="K28" s="15">
        <v>452.12</v>
      </c>
      <c r="L28" s="15">
        <v>29.472000000000001</v>
      </c>
      <c r="M28" s="15">
        <v>461.4</v>
      </c>
      <c r="N28" s="15">
        <v>5.1841999999999997</v>
      </c>
      <c r="O28" s="3">
        <f t="shared" si="1"/>
        <v>54.2770622325707</v>
      </c>
      <c r="P28" s="3">
        <f t="shared" si="2"/>
        <v>67.127121226755975</v>
      </c>
      <c r="Q28" s="3">
        <v>23.269356663172097</v>
      </c>
      <c r="R28" s="3">
        <v>14.700175140159473</v>
      </c>
    </row>
    <row r="29" spans="1:18" x14ac:dyDescent="0.25">
      <c r="A29" s="3">
        <v>3028</v>
      </c>
      <c r="B29" s="15" t="s">
        <v>87</v>
      </c>
      <c r="D29" s="3">
        <v>20.165989566866642</v>
      </c>
      <c r="E29" s="3">
        <v>110.72539474348784</v>
      </c>
      <c r="H29" s="3">
        <f t="shared" si="0"/>
        <v>76.790000000000006</v>
      </c>
      <c r="I29" s="16">
        <v>1765.48268465408</v>
      </c>
      <c r="J29" s="23">
        <v>0.37074829931972791</v>
      </c>
      <c r="K29" s="15">
        <v>456.40999999999997</v>
      </c>
      <c r="L29" s="15">
        <v>34.312999999999995</v>
      </c>
      <c r="M29" s="15">
        <v>456.4</v>
      </c>
      <c r="N29" s="15">
        <v>6.1436000000000002</v>
      </c>
      <c r="O29" s="3">
        <f t="shared" si="1"/>
        <v>60.579007358535442</v>
      </c>
      <c r="P29" s="3">
        <f t="shared" si="2"/>
        <v>78.988067844467082</v>
      </c>
      <c r="Q29" s="3">
        <v>26.32943392012313</v>
      </c>
      <c r="R29" s="3">
        <v>16.002621864679448</v>
      </c>
    </row>
    <row r="30" spans="1:18" x14ac:dyDescent="0.25">
      <c r="A30" s="3">
        <v>3029</v>
      </c>
      <c r="B30" s="15" t="s">
        <v>87</v>
      </c>
      <c r="D30" s="3">
        <v>23.204716869858807</v>
      </c>
      <c r="E30" s="3">
        <v>43.358484141326187</v>
      </c>
      <c r="H30" s="3">
        <f t="shared" si="0"/>
        <v>76.790000000000006</v>
      </c>
      <c r="I30" s="16">
        <v>1173.7335104835199</v>
      </c>
      <c r="J30" s="23">
        <v>0.39655172413793105</v>
      </c>
      <c r="K30" s="15">
        <v>458.5</v>
      </c>
      <c r="L30" s="15">
        <v>32.046999999999997</v>
      </c>
      <c r="M30" s="15">
        <v>453.87</v>
      </c>
      <c r="N30" s="15">
        <v>6.0944000000000003</v>
      </c>
      <c r="O30" s="3">
        <f t="shared" si="1"/>
        <v>37.614637810465354</v>
      </c>
      <c r="P30" s="3">
        <f t="shared" si="2"/>
        <v>48.499944450473038</v>
      </c>
      <c r="Q30" s="3">
        <v>22.119019171351255</v>
      </c>
      <c r="R30" s="3">
        <v>13.61737748849907</v>
      </c>
    </row>
    <row r="31" spans="1:18" x14ac:dyDescent="0.25">
      <c r="A31" s="3">
        <v>3030</v>
      </c>
      <c r="B31" s="15" t="s">
        <v>87</v>
      </c>
      <c r="D31" s="3">
        <v>21.871622055146279</v>
      </c>
      <c r="E31" s="3">
        <v>153.58015343408584</v>
      </c>
      <c r="H31" s="3">
        <f t="shared" si="0"/>
        <v>76.790000000000006</v>
      </c>
      <c r="I31" s="16">
        <v>1281.1467269171201</v>
      </c>
      <c r="J31" s="23">
        <v>0.35474860335195529</v>
      </c>
      <c r="K31" s="15">
        <v>458.53999999999996</v>
      </c>
      <c r="L31" s="15">
        <v>36.932000000000002</v>
      </c>
      <c r="M31" s="15">
        <v>448.39</v>
      </c>
      <c r="N31" s="15">
        <v>8.4989000000000008</v>
      </c>
      <c r="O31" s="3">
        <f t="shared" si="1"/>
        <v>47.315310918503087</v>
      </c>
      <c r="P31" s="3">
        <f t="shared" si="2"/>
        <v>67.120083035971248</v>
      </c>
      <c r="Q31" s="3">
        <v>21.668016308603001</v>
      </c>
      <c r="R31" s="3">
        <v>12.362630566422597</v>
      </c>
    </row>
    <row r="32" spans="1:18" x14ac:dyDescent="0.25">
      <c r="A32" s="3">
        <v>3031</v>
      </c>
      <c r="B32" s="15" t="s">
        <v>87</v>
      </c>
      <c r="D32" s="3">
        <v>35.704583545373218</v>
      </c>
      <c r="E32" s="3">
        <v>113.36805078240519</v>
      </c>
      <c r="H32" s="3">
        <f t="shared" si="0"/>
        <v>76.790000000000006</v>
      </c>
      <c r="I32" s="16">
        <v>1240.1344079152</v>
      </c>
      <c r="J32" s="23">
        <v>0.44938271604938274</v>
      </c>
      <c r="K32" s="15">
        <v>456.68</v>
      </c>
      <c r="L32" s="15">
        <v>32.073999999999998</v>
      </c>
      <c r="M32" s="15">
        <v>451.45000000000005</v>
      </c>
      <c r="N32" s="15">
        <v>5.1222000000000003</v>
      </c>
      <c r="O32" s="3">
        <f t="shared" si="1"/>
        <v>39.776070999472118</v>
      </c>
      <c r="P32" s="3">
        <f t="shared" si="2"/>
        <v>47.559281282558835</v>
      </c>
      <c r="Q32" s="3">
        <v>23.357712250468957</v>
      </c>
      <c r="R32" s="3">
        <v>12.925244024999916</v>
      </c>
    </row>
    <row r="33" spans="1:18" x14ac:dyDescent="0.25">
      <c r="A33" s="3">
        <v>3032</v>
      </c>
      <c r="B33" s="15" t="s">
        <v>87</v>
      </c>
      <c r="D33" s="3">
        <v>91.382227222819665</v>
      </c>
      <c r="E33" s="3">
        <v>218.20770768167085</v>
      </c>
      <c r="H33" s="3">
        <f t="shared" si="0"/>
        <v>76.790000000000006</v>
      </c>
      <c r="I33" s="16">
        <v>1351.45355949184</v>
      </c>
      <c r="J33" s="23">
        <v>0.44750000000000001</v>
      </c>
      <c r="K33" s="15">
        <v>454.91999999999996</v>
      </c>
      <c r="L33" s="15">
        <v>32.71</v>
      </c>
      <c r="M33" s="15">
        <v>449.73999999999995</v>
      </c>
      <c r="N33" s="15">
        <v>5.3859999999999992</v>
      </c>
      <c r="O33" s="3">
        <f t="shared" si="1"/>
        <v>44.206045930978085</v>
      </c>
      <c r="P33" s="3">
        <f t="shared" si="2"/>
        <v>53.19287990072386</v>
      </c>
      <c r="Q33" s="3">
        <v>23.393252569416269</v>
      </c>
      <c r="R33" s="3">
        <v>13.982976073504215</v>
      </c>
    </row>
    <row r="34" spans="1:18" x14ac:dyDescent="0.25">
      <c r="A34" s="3">
        <v>3033</v>
      </c>
      <c r="B34" s="15" t="s">
        <v>90</v>
      </c>
      <c r="D34" s="12"/>
      <c r="E34" s="3">
        <v>789.71678720295085</v>
      </c>
      <c r="H34" s="3">
        <f t="shared" si="0"/>
        <v>78.569999999999993</v>
      </c>
      <c r="I34" s="16">
        <v>993.08401011792012</v>
      </c>
      <c r="J34" s="26"/>
      <c r="K34" s="15">
        <v>448.68</v>
      </c>
      <c r="L34" s="15">
        <v>29.544999999999998</v>
      </c>
      <c r="O34" s="3">
        <f t="shared" si="1"/>
        <v>29.340667078933947</v>
      </c>
      <c r="P34" s="3">
        <v>0</v>
      </c>
      <c r="R34" s="3">
        <v>17.078618694164863</v>
      </c>
    </row>
    <row r="35" spans="1:18" x14ac:dyDescent="0.25">
      <c r="A35" s="3">
        <v>3034</v>
      </c>
      <c r="B35" s="15" t="s">
        <v>90</v>
      </c>
      <c r="D35" s="12"/>
      <c r="E35" s="3">
        <v>153.48800452927816</v>
      </c>
      <c r="H35" s="3">
        <f t="shared" si="0"/>
        <v>78.569999999999993</v>
      </c>
      <c r="I35" s="16">
        <v>2855.2385895622401</v>
      </c>
      <c r="J35" s="26"/>
      <c r="K35" s="15">
        <v>443.5</v>
      </c>
      <c r="L35" s="15">
        <v>29.620999999999999</v>
      </c>
      <c r="O35" s="3">
        <f t="shared" si="1"/>
        <v>84.575022261423115</v>
      </c>
      <c r="P35" s="3">
        <v>0</v>
      </c>
      <c r="R35" s="3">
        <v>15.979974396378319</v>
      </c>
    </row>
    <row r="36" spans="1:18" x14ac:dyDescent="0.25">
      <c r="A36" s="3">
        <v>3035</v>
      </c>
      <c r="B36" s="15" t="s">
        <v>90</v>
      </c>
      <c r="D36" s="12"/>
      <c r="E36" s="3">
        <v>281.98113148048009</v>
      </c>
      <c r="H36" s="3">
        <f t="shared" si="0"/>
        <v>78.569999999999993</v>
      </c>
      <c r="I36" s="20">
        <v>55.659575788319991</v>
      </c>
      <c r="J36" s="26"/>
      <c r="K36" s="15">
        <v>445.17</v>
      </c>
      <c r="L36" s="15">
        <v>28.795999999999999</v>
      </c>
      <c r="O36" s="3">
        <f t="shared" si="1"/>
        <v>1.6027731444004623</v>
      </c>
      <c r="P36" s="3">
        <v>0</v>
      </c>
      <c r="R36" s="3">
        <v>17.227490480640959</v>
      </c>
    </row>
    <row r="37" spans="1:18" x14ac:dyDescent="0.25">
      <c r="A37" s="3">
        <v>3036</v>
      </c>
      <c r="B37" s="15" t="s">
        <v>90</v>
      </c>
      <c r="D37" s="12"/>
      <c r="E37" s="3">
        <v>140.15318779956056</v>
      </c>
      <c r="H37" s="3">
        <f t="shared" si="0"/>
        <v>78.569999999999993</v>
      </c>
      <c r="I37" s="20">
        <v>73.236283932000006</v>
      </c>
      <c r="J37" s="23">
        <v>0.52824858757062143</v>
      </c>
      <c r="K37" s="15">
        <v>446.88</v>
      </c>
      <c r="L37" s="15">
        <v>28.424999999999997</v>
      </c>
      <c r="M37" s="15">
        <v>449</v>
      </c>
      <c r="N37" s="15">
        <v>5.0705999999999998</v>
      </c>
      <c r="O37" s="3">
        <f t="shared" si="1"/>
        <v>2.0817413707670998</v>
      </c>
      <c r="P37" s="3">
        <f t="shared" si="2"/>
        <v>2.4133764911843998</v>
      </c>
      <c r="R37" s="3">
        <v>18.518517146560676</v>
      </c>
    </row>
    <row r="38" spans="1:18" x14ac:dyDescent="0.25">
      <c r="A38" s="3">
        <v>3037</v>
      </c>
      <c r="B38" s="15" t="s">
        <v>90</v>
      </c>
      <c r="D38" s="12"/>
      <c r="E38" s="3">
        <v>262.94117817822587</v>
      </c>
      <c r="H38" s="3">
        <f t="shared" si="0"/>
        <v>78.569999999999993</v>
      </c>
      <c r="I38" s="16">
        <v>850.51737739696</v>
      </c>
      <c r="J38" s="23">
        <v>0.551219512195122</v>
      </c>
      <c r="K38" s="15">
        <v>446.96</v>
      </c>
      <c r="L38" s="15">
        <v>24.809000000000001</v>
      </c>
      <c r="M38" s="15">
        <v>454.89</v>
      </c>
      <c r="N38" s="15">
        <v>2.6728000000000001</v>
      </c>
      <c r="O38" s="3">
        <f t="shared" si="1"/>
        <v>21.100485615841183</v>
      </c>
      <c r="P38" s="3">
        <f t="shared" si="2"/>
        <v>22.951283685400533</v>
      </c>
      <c r="R38" s="3">
        <v>20.499511984058024</v>
      </c>
    </row>
    <row r="39" spans="1:18" x14ac:dyDescent="0.25">
      <c r="A39" s="3">
        <v>3038</v>
      </c>
      <c r="B39" s="15" t="s">
        <v>90</v>
      </c>
      <c r="D39" s="12"/>
      <c r="E39" s="3">
        <v>55.856433564929553</v>
      </c>
      <c r="H39" s="3">
        <f t="shared" si="0"/>
        <v>78.569999999999993</v>
      </c>
      <c r="I39" s="16">
        <v>2399.2206616123203</v>
      </c>
      <c r="J39" s="23">
        <v>0.52617079889807161</v>
      </c>
      <c r="K39" s="15">
        <v>444.7</v>
      </c>
      <c r="L39" s="15">
        <v>22.46</v>
      </c>
      <c r="M39" s="15">
        <v>462.84999999999997</v>
      </c>
      <c r="N39" s="15">
        <v>4.3447999999999993</v>
      </c>
      <c r="O39" s="3">
        <f t="shared" si="1"/>
        <v>53.886496059812714</v>
      </c>
      <c r="P39" s="3">
        <f t="shared" si="2"/>
        <v>63.273674259072351</v>
      </c>
      <c r="R39" s="3">
        <v>19.48390684390235</v>
      </c>
    </row>
    <row r="40" spans="1:18" x14ac:dyDescent="0.25">
      <c r="A40" s="3">
        <v>3039</v>
      </c>
      <c r="B40" s="15" t="s">
        <v>90</v>
      </c>
      <c r="D40" s="12"/>
      <c r="E40" s="3">
        <v>118.8148251876664</v>
      </c>
      <c r="H40" s="3">
        <f t="shared" si="0"/>
        <v>78.569999999999993</v>
      </c>
      <c r="I40" s="16">
        <v>3244.8556200804796</v>
      </c>
      <c r="J40" s="23">
        <v>0.44694533762057875</v>
      </c>
      <c r="K40" s="15">
        <v>448.51</v>
      </c>
      <c r="L40" s="15">
        <v>24.048999999999999</v>
      </c>
      <c r="M40" s="15">
        <v>459.52</v>
      </c>
      <c r="N40" s="15">
        <v>3.2290999999999999</v>
      </c>
      <c r="O40" s="3">
        <f t="shared" si="1"/>
        <v>78.035532807315448</v>
      </c>
      <c r="P40" s="3">
        <f t="shared" si="2"/>
        <v>91.001070106897629</v>
      </c>
      <c r="R40" s="3">
        <v>20.134212719466998</v>
      </c>
    </row>
    <row r="41" spans="1:18" x14ac:dyDescent="0.25">
      <c r="A41" s="3">
        <v>3040</v>
      </c>
      <c r="B41" s="15" t="s">
        <v>90</v>
      </c>
      <c r="D41" s="12"/>
      <c r="E41" s="3">
        <v>225.61488980990188</v>
      </c>
      <c r="H41" s="3">
        <f t="shared" si="0"/>
        <v>78.569999999999993</v>
      </c>
      <c r="I41" s="16">
        <v>2178.5353260305601</v>
      </c>
      <c r="J41" s="23">
        <v>0.51162790697674421</v>
      </c>
      <c r="K41" s="15">
        <v>447.77</v>
      </c>
      <c r="L41" s="15">
        <v>24.096000000000004</v>
      </c>
      <c r="M41" s="15">
        <v>453.45</v>
      </c>
      <c r="N41" s="15">
        <v>5.5027999999999997</v>
      </c>
      <c r="O41" s="3">
        <f t="shared" si="1"/>
        <v>52.493987216032387</v>
      </c>
      <c r="P41" s="3">
        <f t="shared" si="2"/>
        <v>63.937120308473311</v>
      </c>
      <c r="R41" s="3">
        <v>18.807623704764797</v>
      </c>
    </row>
    <row r="42" spans="1:18" x14ac:dyDescent="0.25">
      <c r="A42" s="3">
        <v>3041</v>
      </c>
      <c r="B42" s="15" t="s">
        <v>90</v>
      </c>
      <c r="D42" s="12"/>
      <c r="E42" s="3">
        <v>110.10690185821031</v>
      </c>
      <c r="H42" s="3">
        <f t="shared" si="0"/>
        <v>78.569999999999993</v>
      </c>
      <c r="I42" s="16">
        <v>1861.1780956585599</v>
      </c>
      <c r="J42" s="23">
        <v>0.52982456140350875</v>
      </c>
      <c r="K42" s="15">
        <v>447.77</v>
      </c>
      <c r="L42" s="15">
        <v>24.571000000000002</v>
      </c>
      <c r="M42" s="15">
        <v>456.96</v>
      </c>
      <c r="N42" s="15">
        <v>4.3688000000000002</v>
      </c>
      <c r="O42" s="3">
        <f t="shared" si="1"/>
        <v>45.731006988426472</v>
      </c>
      <c r="P42" s="3">
        <f t="shared" si="2"/>
        <v>52.94669832496924</v>
      </c>
      <c r="R42" s="3">
        <v>12.875225354148281</v>
      </c>
    </row>
    <row r="43" spans="1:18" x14ac:dyDescent="0.25">
      <c r="A43" s="3">
        <v>3042</v>
      </c>
      <c r="B43" s="15" t="s">
        <v>90</v>
      </c>
      <c r="D43" s="12"/>
      <c r="E43" s="3">
        <v>86.341357857185869</v>
      </c>
      <c r="H43" s="3">
        <f t="shared" si="0"/>
        <v>78.569999999999993</v>
      </c>
      <c r="I43" s="16">
        <v>1832.86006587152</v>
      </c>
      <c r="J43" s="23">
        <v>0.54895104895104896</v>
      </c>
      <c r="K43" s="15">
        <v>445.13</v>
      </c>
      <c r="L43" s="15">
        <v>23.512</v>
      </c>
      <c r="M43" s="15">
        <v>462.16</v>
      </c>
      <c r="N43" s="15">
        <v>4.1160999999999994</v>
      </c>
      <c r="O43" s="3">
        <f t="shared" si="1"/>
        <v>43.094205868771176</v>
      </c>
      <c r="P43" s="3">
        <f t="shared" si="2"/>
        <v>49.292972466925669</v>
      </c>
      <c r="R43" s="3">
        <v>13.254947319026805</v>
      </c>
    </row>
    <row r="44" spans="1:18" x14ac:dyDescent="0.25">
      <c r="A44" s="3">
        <v>3043</v>
      </c>
      <c r="B44" s="15" t="s">
        <v>90</v>
      </c>
      <c r="D44" s="12"/>
      <c r="E44" s="3">
        <v>70.63523086726542</v>
      </c>
      <c r="H44" s="3">
        <f t="shared" si="0"/>
        <v>78.569999999999993</v>
      </c>
      <c r="I44" s="16">
        <v>1851.4132578009601</v>
      </c>
      <c r="J44" s="23">
        <v>0.52529182879377434</v>
      </c>
      <c r="K44" s="15">
        <v>445.45000000000005</v>
      </c>
      <c r="L44" s="15">
        <v>23.265999999999998</v>
      </c>
      <c r="M44" s="15">
        <v>462.75</v>
      </c>
      <c r="N44" s="15">
        <v>3.2959000000000001</v>
      </c>
      <c r="O44" s="3">
        <f t="shared" si="1"/>
        <v>43.074980855997133</v>
      </c>
      <c r="P44" s="3">
        <f t="shared" si="2"/>
        <v>48.589446786953538</v>
      </c>
      <c r="R44" s="3">
        <v>10.788144282762405</v>
      </c>
    </row>
    <row r="45" spans="1:18" x14ac:dyDescent="0.25">
      <c r="A45" s="3">
        <v>3044</v>
      </c>
      <c r="B45" s="15" t="s">
        <v>90</v>
      </c>
      <c r="D45" s="12"/>
      <c r="E45" s="3">
        <v>74.822030913173677</v>
      </c>
      <c r="H45" s="3">
        <f t="shared" si="0"/>
        <v>78.569999999999993</v>
      </c>
      <c r="I45" s="16">
        <v>2978.2755465680002</v>
      </c>
      <c r="J45" s="23">
        <v>0.49230769230769234</v>
      </c>
      <c r="K45" s="15">
        <v>450.93000000000006</v>
      </c>
      <c r="L45" s="15">
        <v>26.650999999999996</v>
      </c>
      <c r="M45" s="15">
        <f>AVERAGE(M48,M40)</f>
        <v>459.06499999999994</v>
      </c>
      <c r="N45" s="15">
        <f>AVERAGE(N48,N40)</f>
        <v>4.2824</v>
      </c>
      <c r="O45" s="3">
        <f t="shared" si="1"/>
        <v>79.374021591583755</v>
      </c>
      <c r="P45" s="3">
        <f t="shared" si="2"/>
        <v>92.526756517226019</v>
      </c>
      <c r="R45" s="3">
        <v>17.689750079894871</v>
      </c>
    </row>
    <row r="46" spans="1:18" x14ac:dyDescent="0.25">
      <c r="A46" s="3">
        <v>3045</v>
      </c>
      <c r="B46" s="15" t="s">
        <v>90</v>
      </c>
      <c r="D46" s="12"/>
      <c r="E46" s="3">
        <v>35.457181196552611</v>
      </c>
      <c r="H46" s="3">
        <f t="shared" si="0"/>
        <v>78.569999999999993</v>
      </c>
      <c r="I46" s="16">
        <v>1553.5857031441599</v>
      </c>
      <c r="J46" s="23">
        <v>0.57676348547717837</v>
      </c>
      <c r="K46" s="15">
        <v>446.2</v>
      </c>
      <c r="L46" s="15">
        <v>24.039000000000001</v>
      </c>
      <c r="M46" s="15">
        <v>461.22999999999996</v>
      </c>
      <c r="N46" s="15">
        <v>4.7386999999999997</v>
      </c>
      <c r="O46" s="3">
        <f t="shared" si="1"/>
        <v>37.346646717882457</v>
      </c>
      <c r="P46" s="3">
        <f t="shared" si="2"/>
        <v>42.748960460989665</v>
      </c>
      <c r="R46" s="3">
        <v>19.919085854035682</v>
      </c>
    </row>
    <row r="47" spans="1:18" x14ac:dyDescent="0.25">
      <c r="A47" s="3">
        <v>3046</v>
      </c>
      <c r="B47" s="15" t="s">
        <v>90</v>
      </c>
      <c r="D47" s="12"/>
      <c r="E47" s="3">
        <v>47.441406889591995</v>
      </c>
      <c r="H47" s="3">
        <f t="shared" si="0"/>
        <v>78.569999999999993</v>
      </c>
      <c r="I47" s="16">
        <v>1188.3807672699202</v>
      </c>
      <c r="J47" s="23">
        <v>0.57894736842105265</v>
      </c>
      <c r="K47" s="15">
        <v>448.16</v>
      </c>
      <c r="L47" s="15">
        <v>25.575000000000003</v>
      </c>
      <c r="M47" s="15">
        <v>452.45</v>
      </c>
      <c r="N47" s="15">
        <v>4.9329000000000001</v>
      </c>
      <c r="O47" s="3">
        <f t="shared" si="1"/>
        <v>30.392838122928215</v>
      </c>
      <c r="P47" s="3">
        <f t="shared" si="2"/>
        <v>34.656229749739694</v>
      </c>
      <c r="R47" s="3">
        <v>20.964013910872357</v>
      </c>
    </row>
    <row r="48" spans="1:18" x14ac:dyDescent="0.25">
      <c r="A48" s="3">
        <v>3047</v>
      </c>
      <c r="B48" s="15" t="s">
        <v>90</v>
      </c>
      <c r="D48" s="12"/>
      <c r="E48" s="3">
        <v>73.813796341799886</v>
      </c>
      <c r="H48" s="3">
        <f t="shared" si="0"/>
        <v>78.569999999999993</v>
      </c>
      <c r="I48" s="16">
        <v>2560.3404862627203</v>
      </c>
      <c r="J48" s="23">
        <v>0.49246231155778897</v>
      </c>
      <c r="K48" s="15">
        <v>448.56</v>
      </c>
      <c r="L48" s="15">
        <v>25.241</v>
      </c>
      <c r="M48" s="15">
        <v>458.60999999999996</v>
      </c>
      <c r="N48" s="15">
        <v>5.3357000000000001</v>
      </c>
      <c r="O48" s="3">
        <f t="shared" si="1"/>
        <v>64.625554213757326</v>
      </c>
      <c r="P48" s="3">
        <f t="shared" si="2"/>
        <v>78.70496321363234</v>
      </c>
      <c r="R48" s="3">
        <v>20.456352400863253</v>
      </c>
    </row>
    <row r="49" spans="1:18" x14ac:dyDescent="0.25">
      <c r="A49" s="3">
        <v>3048</v>
      </c>
      <c r="B49" s="15" t="s">
        <v>90</v>
      </c>
      <c r="D49" s="12"/>
      <c r="E49" s="3">
        <v>43.090127982737243</v>
      </c>
      <c r="H49" s="3">
        <f t="shared" si="0"/>
        <v>78.569999999999993</v>
      </c>
      <c r="I49" s="16">
        <v>1510.62041657072</v>
      </c>
      <c r="J49" s="23">
        <v>0.60465116279069764</v>
      </c>
      <c r="K49" s="15">
        <v>445.94</v>
      </c>
      <c r="L49" s="15">
        <v>25.583999999999996</v>
      </c>
      <c r="M49" s="15">
        <v>444.88</v>
      </c>
      <c r="N49" s="15">
        <v>4.1171000000000006</v>
      </c>
      <c r="O49" s="3">
        <f t="shared" si="1"/>
        <v>38.647712737545291</v>
      </c>
      <c r="P49" s="3">
        <f t="shared" si="2"/>
        <v>42.714227367932843</v>
      </c>
      <c r="R49" s="3">
        <v>16.868178207112667</v>
      </c>
    </row>
    <row r="50" spans="1:18" x14ac:dyDescent="0.25">
      <c r="A50" s="3">
        <v>4001</v>
      </c>
      <c r="B50" s="15" t="s">
        <v>87</v>
      </c>
      <c r="D50" s="3">
        <v>144.01989738663448</v>
      </c>
      <c r="E50" s="3">
        <v>115.31113148547065</v>
      </c>
      <c r="H50" s="3">
        <f t="shared" si="0"/>
        <v>76.790000000000006</v>
      </c>
      <c r="I50" s="16">
        <v>3398.1635744447999</v>
      </c>
      <c r="J50" s="23">
        <v>0.43384615384615383</v>
      </c>
      <c r="K50" s="15">
        <v>457.55</v>
      </c>
      <c r="L50" s="15">
        <v>31.654</v>
      </c>
      <c r="M50" s="15">
        <v>459.44000000000005</v>
      </c>
      <c r="N50" s="15">
        <v>4.1772</v>
      </c>
      <c r="O50" s="3">
        <f t="shared" si="1"/>
        <v>107.5654697854757</v>
      </c>
      <c r="P50" s="3">
        <f t="shared" si="2"/>
        <v>126.08919201599649</v>
      </c>
      <c r="Q50" s="3">
        <v>36.522075047999998</v>
      </c>
      <c r="R50" s="3">
        <v>14.21235762801572</v>
      </c>
    </row>
    <row r="51" spans="1:18" x14ac:dyDescent="0.25">
      <c r="A51" s="3">
        <v>4002</v>
      </c>
      <c r="B51" s="15" t="s">
        <v>87</v>
      </c>
      <c r="D51" s="3">
        <v>33.256681607210282</v>
      </c>
      <c r="E51" s="3">
        <v>68.544118349981943</v>
      </c>
      <c r="H51" s="3">
        <f t="shared" si="0"/>
        <v>76.790000000000006</v>
      </c>
      <c r="I51" s="16">
        <v>3632.5196830272002</v>
      </c>
      <c r="J51" s="23">
        <v>0.43575418994413406</v>
      </c>
      <c r="K51" s="15">
        <v>455.96</v>
      </c>
      <c r="L51" s="15">
        <v>30.161999999999999</v>
      </c>
      <c r="M51" s="15">
        <v>454.29</v>
      </c>
      <c r="N51" s="15">
        <v>4.6558999999999999</v>
      </c>
      <c r="O51" s="3">
        <f t="shared" si="1"/>
        <v>109.56405867946641</v>
      </c>
      <c r="P51" s="3">
        <f t="shared" si="2"/>
        <v>131.46377005911822</v>
      </c>
      <c r="Q51" s="3">
        <v>32.089397174444052</v>
      </c>
      <c r="R51" s="3">
        <v>13.365946905790052</v>
      </c>
    </row>
    <row r="52" spans="1:18" x14ac:dyDescent="0.25">
      <c r="A52" s="3">
        <v>4003</v>
      </c>
      <c r="B52" s="15" t="s">
        <v>87</v>
      </c>
      <c r="D52" s="3">
        <v>105.27238747215763</v>
      </c>
      <c r="E52" s="3">
        <v>227.57337403343223</v>
      </c>
      <c r="H52" s="3">
        <f t="shared" si="0"/>
        <v>76.790000000000006</v>
      </c>
      <c r="I52" s="16">
        <v>1546.7503166438401</v>
      </c>
      <c r="J52" s="23">
        <v>0.41318681318681316</v>
      </c>
      <c r="K52" s="15">
        <v>456.02</v>
      </c>
      <c r="L52" s="15">
        <v>31.96</v>
      </c>
      <c r="M52" s="15">
        <v>439.54999999999995</v>
      </c>
      <c r="N52" s="15">
        <v>5.1527000000000003</v>
      </c>
      <c r="O52" s="3">
        <f t="shared" si="1"/>
        <v>49.434140119937133</v>
      </c>
      <c r="P52" s="3">
        <f t="shared" si="2"/>
        <v>60.753151158258305</v>
      </c>
      <c r="Q52" s="3">
        <v>40.317617546344749</v>
      </c>
      <c r="R52" s="3">
        <v>16.459072219281268</v>
      </c>
    </row>
    <row r="53" spans="1:18" x14ac:dyDescent="0.25">
      <c r="A53" s="3">
        <v>4004</v>
      </c>
      <c r="B53" s="15" t="s">
        <v>87</v>
      </c>
      <c r="D53" s="3">
        <v>56.203960408383296</v>
      </c>
      <c r="E53" s="3">
        <v>68.688256498278918</v>
      </c>
      <c r="H53" s="3">
        <f t="shared" si="0"/>
        <v>76.790000000000006</v>
      </c>
      <c r="I53" s="16">
        <v>2265.4423829632001</v>
      </c>
      <c r="J53" s="23">
        <v>0.4341880341880342</v>
      </c>
      <c r="K53" s="15">
        <v>455.87</v>
      </c>
      <c r="L53" s="15">
        <v>32.015999999999998</v>
      </c>
      <c r="M53" s="15">
        <v>449.73</v>
      </c>
      <c r="N53" s="15">
        <v>6.2938000000000009</v>
      </c>
      <c r="O53" s="3">
        <f t="shared" si="1"/>
        <v>72.530403332949803</v>
      </c>
      <c r="P53" s="3">
        <f t="shared" si="2"/>
        <v>91.111024830331075</v>
      </c>
      <c r="Q53" s="3">
        <v>38.506158495000001</v>
      </c>
      <c r="R53" s="3">
        <v>14.922981645045677</v>
      </c>
    </row>
    <row r="54" spans="1:18" x14ac:dyDescent="0.25">
      <c r="A54" s="3">
        <v>4005</v>
      </c>
      <c r="B54" s="15" t="s">
        <v>87</v>
      </c>
      <c r="D54" s="3">
        <v>66.953018857087073</v>
      </c>
      <c r="E54" s="3">
        <v>139.45970220126407</v>
      </c>
      <c r="H54" s="3">
        <f t="shared" si="0"/>
        <v>76.790000000000006</v>
      </c>
      <c r="I54" s="16">
        <v>1179.5924131980801</v>
      </c>
      <c r="J54" s="23">
        <v>0.34693877551020408</v>
      </c>
      <c r="K54" s="15">
        <v>457.28999999999996</v>
      </c>
      <c r="L54" s="15">
        <v>35.912999999999997</v>
      </c>
      <c r="M54" s="15">
        <v>450.76</v>
      </c>
      <c r="N54" s="15">
        <v>6.1555</v>
      </c>
      <c r="O54" s="3">
        <f t="shared" si="1"/>
        <v>42.36270233518264</v>
      </c>
      <c r="P54" s="3">
        <f t="shared" si="2"/>
        <v>56.03043146354176</v>
      </c>
      <c r="Q54" s="3">
        <v>31.37275344</v>
      </c>
      <c r="R54" s="3">
        <v>16.171897827526276</v>
      </c>
    </row>
    <row r="55" spans="1:18" x14ac:dyDescent="0.25">
      <c r="A55" s="3">
        <v>4006</v>
      </c>
      <c r="B55" s="15" t="s">
        <v>87</v>
      </c>
      <c r="D55" s="3">
        <v>108.73900528878313</v>
      </c>
      <c r="E55" s="3">
        <v>79.982566202263257</v>
      </c>
      <c r="H55" s="3">
        <f t="shared" si="0"/>
        <v>76.790000000000006</v>
      </c>
      <c r="I55" s="16">
        <v>1642.4457276483201</v>
      </c>
      <c r="J55" s="23">
        <v>0.39650872817955113</v>
      </c>
      <c r="K55" s="15">
        <v>459.7</v>
      </c>
      <c r="L55" s="15">
        <v>34.097000000000001</v>
      </c>
      <c r="M55" s="15">
        <v>453.36</v>
      </c>
      <c r="N55" s="15">
        <v>4.3116000000000003</v>
      </c>
      <c r="O55" s="3">
        <f t="shared" si="1"/>
        <v>56.002471975624772</v>
      </c>
      <c r="P55" s="3">
        <f t="shared" si="2"/>
        <v>66.780709068942357</v>
      </c>
      <c r="Q55" s="3">
        <v>30.690729779999998</v>
      </c>
      <c r="R55" s="3">
        <v>15.71428407123744</v>
      </c>
    </row>
    <row r="56" spans="1:18" x14ac:dyDescent="0.25">
      <c r="A56" s="3">
        <v>4007</v>
      </c>
      <c r="B56" s="15" t="s">
        <v>87</v>
      </c>
      <c r="D56" s="3">
        <v>42.279386752200601</v>
      </c>
      <c r="E56" s="3">
        <v>70.895831399004109</v>
      </c>
      <c r="H56" s="3">
        <f t="shared" si="0"/>
        <v>76.790000000000006</v>
      </c>
      <c r="I56" s="16">
        <v>1566.2799923590399</v>
      </c>
      <c r="J56" s="23">
        <v>0.39087947882736157</v>
      </c>
      <c r="K56" s="15">
        <v>459.51</v>
      </c>
      <c r="L56" s="15">
        <v>33.454999999999998</v>
      </c>
      <c r="M56" s="15">
        <v>463.15</v>
      </c>
      <c r="N56" s="15">
        <v>5.6999999999999993</v>
      </c>
      <c r="O56" s="3">
        <f t="shared" si="1"/>
        <v>52.399897144371671</v>
      </c>
      <c r="P56" s="3">
        <f t="shared" si="2"/>
        <v>66.312379176500841</v>
      </c>
      <c r="Q56" s="3">
        <v>27.626720513164052</v>
      </c>
      <c r="R56" s="3">
        <v>17.091214695564762</v>
      </c>
    </row>
    <row r="57" spans="1:18" x14ac:dyDescent="0.25">
      <c r="A57" s="3">
        <v>4008</v>
      </c>
      <c r="B57" s="15" t="s">
        <v>87</v>
      </c>
      <c r="D57" s="3">
        <v>28.87231409131218</v>
      </c>
      <c r="E57" s="3">
        <v>83.286332576221483</v>
      </c>
      <c r="H57" s="3">
        <f t="shared" si="0"/>
        <v>76.790000000000006</v>
      </c>
      <c r="I57" s="16">
        <v>1593.6215383603201</v>
      </c>
      <c r="J57" s="23">
        <v>0.39275766016713093</v>
      </c>
      <c r="K57" s="15">
        <v>457.95000000000005</v>
      </c>
      <c r="L57" s="15">
        <v>32.515000000000001</v>
      </c>
      <c r="M57" s="15">
        <v>459.45</v>
      </c>
      <c r="N57" s="15">
        <v>4.7016999999999998</v>
      </c>
      <c r="O57" s="3">
        <f t="shared" si="1"/>
        <v>51.81660431978581</v>
      </c>
      <c r="P57" s="3">
        <f t="shared" si="2"/>
        <v>63.401109456992195</v>
      </c>
      <c r="Q57" s="3">
        <v>30.799168987949979</v>
      </c>
      <c r="R57" s="3">
        <v>16.083067545964518</v>
      </c>
    </row>
    <row r="58" spans="1:18" x14ac:dyDescent="0.25">
      <c r="A58" s="3">
        <v>4009</v>
      </c>
      <c r="B58" s="15" t="s">
        <v>87</v>
      </c>
      <c r="D58" s="3">
        <v>68.940054135888204</v>
      </c>
      <c r="E58" s="3">
        <v>112.16554410572705</v>
      </c>
      <c r="H58" s="3">
        <f t="shared" si="0"/>
        <v>76.790000000000006</v>
      </c>
      <c r="I58" s="16">
        <v>769.46922317888004</v>
      </c>
      <c r="J58" s="23">
        <v>0.3619047619047619</v>
      </c>
      <c r="K58" s="15">
        <v>462.49</v>
      </c>
      <c r="L58" s="15">
        <v>33.384</v>
      </c>
      <c r="M58" s="15">
        <v>461.28</v>
      </c>
      <c r="N58" s="15">
        <v>4.8460000000000001</v>
      </c>
      <c r="O58" s="3">
        <f t="shared" si="1"/>
        <v>25.687960546603733</v>
      </c>
      <c r="P58" s="3">
        <f t="shared" si="2"/>
        <v>32.262508081344919</v>
      </c>
      <c r="Q58" s="3">
        <v>28.844414543999999</v>
      </c>
      <c r="R58" s="3">
        <v>18.690028970096854</v>
      </c>
    </row>
    <row r="59" spans="1:18" x14ac:dyDescent="0.25">
      <c r="A59" s="3">
        <v>4010</v>
      </c>
      <c r="B59" s="15" t="s">
        <v>87</v>
      </c>
      <c r="D59" s="3">
        <v>45.158714125205641</v>
      </c>
      <c r="E59" s="3">
        <v>157.6380386023493</v>
      </c>
      <c r="H59" s="3">
        <f t="shared" si="0"/>
        <v>76.790000000000006</v>
      </c>
      <c r="I59" s="16">
        <v>1435.4311650672</v>
      </c>
      <c r="J59" s="23">
        <v>0.39200000000000002</v>
      </c>
      <c r="K59" s="15">
        <v>459.4</v>
      </c>
      <c r="L59" s="15">
        <v>32.806000000000004</v>
      </c>
      <c r="M59" s="15">
        <v>460.14000000000004</v>
      </c>
      <c r="N59" s="15">
        <v>5.8418000000000001</v>
      </c>
      <c r="O59" s="3">
        <f t="shared" si="1"/>
        <v>47.090754801194571</v>
      </c>
      <c r="P59" s="3">
        <f t="shared" si="2"/>
        <v>60.096839194802882</v>
      </c>
      <c r="Q59" s="3">
        <v>30.505541189217716</v>
      </c>
      <c r="R59" s="3">
        <v>17.609919163285316</v>
      </c>
    </row>
    <row r="60" spans="1:18" x14ac:dyDescent="0.25">
      <c r="A60" s="3">
        <v>4011</v>
      </c>
      <c r="B60" s="29" t="s">
        <v>87</v>
      </c>
      <c r="D60" s="3">
        <v>77.388092006962083</v>
      </c>
      <c r="E60" s="3">
        <v>80.033989735107397</v>
      </c>
      <c r="H60" s="3">
        <f t="shared" si="0"/>
        <v>76.790000000000006</v>
      </c>
      <c r="I60" s="18">
        <v>1124.9093211955199</v>
      </c>
      <c r="J60" s="25">
        <v>0.3188405797101449</v>
      </c>
      <c r="K60" s="29">
        <v>457.09000000000003</v>
      </c>
      <c r="L60" s="29">
        <v>34.143000000000001</v>
      </c>
      <c r="M60" s="29">
        <v>455.63</v>
      </c>
      <c r="N60" s="29">
        <v>5.2571999999999992</v>
      </c>
      <c r="O60" s="3">
        <f t="shared" si="1"/>
        <v>38.407778953578635</v>
      </c>
      <c r="P60" s="3">
        <f t="shared" si="2"/>
        <v>51.041962786273501</v>
      </c>
      <c r="Q60" s="3">
        <v>27.099524393999999</v>
      </c>
      <c r="R60" s="3">
        <v>17.315025789345928</v>
      </c>
    </row>
    <row r="61" spans="1:18" x14ac:dyDescent="0.25">
      <c r="A61" s="3">
        <v>4012</v>
      </c>
      <c r="B61" s="29" t="s">
        <v>87</v>
      </c>
      <c r="D61" s="3">
        <v>28.170603803756041</v>
      </c>
      <c r="E61" s="3">
        <v>324.91501112254286</v>
      </c>
      <c r="H61" s="3">
        <f t="shared" si="0"/>
        <v>76.790000000000006</v>
      </c>
      <c r="I61" s="18">
        <v>1095.6148076227203</v>
      </c>
      <c r="J61" s="25">
        <v>0.38681948424068768</v>
      </c>
      <c r="K61" s="29">
        <v>457.65999999999997</v>
      </c>
      <c r="L61" s="29">
        <v>32.785000000000004</v>
      </c>
      <c r="M61" s="29">
        <v>460.34</v>
      </c>
      <c r="N61" s="29">
        <v>4.9569999999999999</v>
      </c>
      <c r="O61" s="3">
        <f t="shared" si="1"/>
        <v>35.919731467910893</v>
      </c>
      <c r="P61" s="3">
        <f t="shared" si="2"/>
        <v>44.528812924922498</v>
      </c>
      <c r="Q61" s="3">
        <v>23.812230372669273</v>
      </c>
      <c r="R61" s="3">
        <v>15.481753489753252</v>
      </c>
    </row>
    <row r="62" spans="1:18" x14ac:dyDescent="0.25">
      <c r="A62" s="3">
        <v>4013</v>
      </c>
      <c r="B62" s="29" t="s">
        <v>87</v>
      </c>
      <c r="D62" s="3">
        <v>35.341598754832496</v>
      </c>
      <c r="E62" s="3">
        <v>163.06301375088054</v>
      </c>
      <c r="H62" s="3">
        <f t="shared" si="0"/>
        <v>76.790000000000006</v>
      </c>
      <c r="I62" s="18">
        <v>1697.1288196508799</v>
      </c>
      <c r="J62" s="27">
        <v>0.46226485056732508</v>
      </c>
      <c r="K62" s="29">
        <v>457.45</v>
      </c>
      <c r="L62" s="29">
        <v>30.96</v>
      </c>
      <c r="M62" s="29">
        <v>445.03999999999996</v>
      </c>
      <c r="N62" s="29">
        <v>6.7614999999999998</v>
      </c>
      <c r="O62" s="3">
        <f t="shared" si="1"/>
        <v>52.543108256391243</v>
      </c>
      <c r="P62" s="3">
        <f t="shared" si="2"/>
        <v>65.891698876206874</v>
      </c>
      <c r="Q62" s="3">
        <v>33.157723436161476</v>
      </c>
      <c r="R62" s="3">
        <v>21.209661025749128</v>
      </c>
    </row>
    <row r="63" spans="1:18" x14ac:dyDescent="0.25">
      <c r="A63" s="3">
        <v>4014</v>
      </c>
      <c r="B63" s="29" t="s">
        <v>89</v>
      </c>
      <c r="D63" s="3">
        <v>30.886626154551447</v>
      </c>
      <c r="E63" s="3">
        <v>55.9815381520202</v>
      </c>
      <c r="H63" s="3">
        <f t="shared" si="0"/>
        <v>60</v>
      </c>
      <c r="I63" s="18">
        <v>283</v>
      </c>
      <c r="J63" s="25">
        <v>0.17629310344827587</v>
      </c>
      <c r="K63" s="29">
        <v>596.88</v>
      </c>
      <c r="L63" s="29">
        <v>51.33</v>
      </c>
      <c r="M63" s="29">
        <v>450.67</v>
      </c>
      <c r="N63" s="29">
        <v>10.895</v>
      </c>
      <c r="O63" s="3">
        <f t="shared" si="1"/>
        <v>14.526389999999999</v>
      </c>
      <c r="P63" s="3">
        <f t="shared" si="2"/>
        <v>28.932643386308065</v>
      </c>
      <c r="Q63" s="3">
        <v>32.869331394</v>
      </c>
      <c r="R63" s="3">
        <v>17.054612375363359</v>
      </c>
    </row>
    <row r="64" spans="1:18" x14ac:dyDescent="0.25">
      <c r="A64" s="3">
        <v>4015</v>
      </c>
      <c r="B64" s="29" t="s">
        <v>87</v>
      </c>
      <c r="D64" s="3">
        <v>29.991015862715713</v>
      </c>
      <c r="E64" s="3">
        <v>99.668955108495197</v>
      </c>
      <c r="H64" s="3">
        <f t="shared" si="0"/>
        <v>76.790000000000006</v>
      </c>
      <c r="I64" s="18">
        <v>1425.6663272096</v>
      </c>
      <c r="J64" s="25">
        <v>0.43729903536977494</v>
      </c>
      <c r="K64" s="29">
        <v>459.51</v>
      </c>
      <c r="L64" s="29">
        <v>31.841000000000001</v>
      </c>
      <c r="M64" s="29">
        <v>453.05</v>
      </c>
      <c r="N64" s="29">
        <v>5.5388999999999999</v>
      </c>
      <c r="O64" s="3">
        <f t="shared" si="1"/>
        <v>45.394641524680878</v>
      </c>
      <c r="P64" s="3">
        <f t="shared" si="2"/>
        <v>55.555737579546459</v>
      </c>
      <c r="Q64" s="3">
        <v>24.118128635999998</v>
      </c>
      <c r="R64" s="3">
        <v>17.175071141181519</v>
      </c>
    </row>
    <row r="65" spans="1:18" x14ac:dyDescent="0.25">
      <c r="A65" s="3">
        <v>4016</v>
      </c>
      <c r="B65" s="29" t="s">
        <v>87</v>
      </c>
      <c r="D65" s="3">
        <v>56.553198257785752</v>
      </c>
      <c r="E65" s="3">
        <v>153.86402097412414</v>
      </c>
      <c r="H65" s="3">
        <f t="shared" si="0"/>
        <v>76.790000000000006</v>
      </c>
      <c r="I65" s="18">
        <v>1308.4882729184001</v>
      </c>
      <c r="J65" s="27">
        <v>0.40312809780812858</v>
      </c>
      <c r="K65" s="29">
        <v>457.58000000000004</v>
      </c>
      <c r="L65" s="29">
        <v>30.325000000000003</v>
      </c>
      <c r="M65" s="29">
        <v>449.02</v>
      </c>
      <c r="N65" s="29">
        <v>5.1048999999999998</v>
      </c>
      <c r="O65" s="3">
        <f t="shared" si="1"/>
        <v>39.679906876250485</v>
      </c>
      <c r="P65" s="3">
        <f t="shared" si="2"/>
        <v>49.569880638484953</v>
      </c>
      <c r="Q65" s="3">
        <v>26.437651931999998</v>
      </c>
      <c r="R65" s="3">
        <v>17.681859098288008</v>
      </c>
    </row>
    <row r="66" spans="1:18" x14ac:dyDescent="0.25">
      <c r="A66" s="3">
        <v>4017</v>
      </c>
      <c r="B66" s="29" t="s">
        <v>89</v>
      </c>
      <c r="D66" s="3">
        <v>34.122826969314261</v>
      </c>
      <c r="E66" s="3">
        <v>54.498369455671742</v>
      </c>
      <c r="H66" s="3">
        <f t="shared" si="0"/>
        <v>60</v>
      </c>
      <c r="I66" s="18">
        <v>151</v>
      </c>
      <c r="J66" s="25">
        <v>0.1099561403508772</v>
      </c>
      <c r="K66" s="29">
        <v>611.79999999999995</v>
      </c>
      <c r="L66" s="29">
        <v>51.186</v>
      </c>
      <c r="M66" s="29">
        <v>463.34000000000003</v>
      </c>
      <c r="N66" s="29">
        <v>10.663</v>
      </c>
      <c r="O66" s="3">
        <f t="shared" si="1"/>
        <v>7.7290860000000006</v>
      </c>
      <c r="P66" s="3">
        <f t="shared" si="2"/>
        <v>20.762202517351415</v>
      </c>
      <c r="Q66" s="3">
        <v>25.855611698999997</v>
      </c>
      <c r="R66" s="3">
        <v>14.157356779015693</v>
      </c>
    </row>
    <row r="67" spans="1:18" x14ac:dyDescent="0.25">
      <c r="A67" s="3">
        <v>4018</v>
      </c>
      <c r="B67" s="29" t="s">
        <v>87</v>
      </c>
      <c r="D67" s="3">
        <v>38.551046580233276</v>
      </c>
      <c r="E67" s="3">
        <v>100.71418084450841</v>
      </c>
      <c r="H67" s="3">
        <f t="shared" ref="H67:H97" si="3">IF(B67="WW", 78.57, IF(B67="SW", 76.79, IF(B67="CAN", 60, IF(B67="CAM", 60, 0))))</f>
        <v>76.790000000000006</v>
      </c>
      <c r="I67" s="18">
        <v>1316.3001432044803</v>
      </c>
      <c r="J67" s="25">
        <v>0.47199999999999998</v>
      </c>
      <c r="K67" s="29">
        <v>460.18</v>
      </c>
      <c r="L67" s="29">
        <v>34.597999999999999</v>
      </c>
      <c r="M67" s="29">
        <v>449.28</v>
      </c>
      <c r="N67" s="29">
        <v>6.8137000000000008</v>
      </c>
      <c r="O67" s="3">
        <f t="shared" ref="O67:O97" si="4">I67*L67/1000</f>
        <v>45.541352354588604</v>
      </c>
      <c r="P67" s="3">
        <f t="shared" ref="P67:P97" si="5">(I67/J67)*(1-J67)*N67/1000+O67</f>
        <v>55.57433036915905</v>
      </c>
      <c r="Q67" s="3">
        <v>24.219869405999997</v>
      </c>
      <c r="R67" s="3">
        <v>14.75854139527631</v>
      </c>
    </row>
    <row r="68" spans="1:18" x14ac:dyDescent="0.25">
      <c r="A68" s="3">
        <v>4019</v>
      </c>
      <c r="B68" s="29" t="s">
        <v>87</v>
      </c>
      <c r="D68" s="3">
        <v>84.706710833244159</v>
      </c>
      <c r="E68" s="3">
        <v>106.52497389877179</v>
      </c>
      <c r="H68" s="3">
        <f t="shared" si="3"/>
        <v>76.790000000000006</v>
      </c>
      <c r="I68" s="18">
        <v>1027.2609426195199</v>
      </c>
      <c r="J68" s="25">
        <v>0.53974895397489542</v>
      </c>
      <c r="K68" s="29">
        <v>458.60999999999996</v>
      </c>
      <c r="L68" s="29">
        <v>33.18</v>
      </c>
      <c r="M68" s="29">
        <v>451.38</v>
      </c>
      <c r="N68" s="29">
        <v>5.9580000000000002</v>
      </c>
      <c r="O68" s="3">
        <f t="shared" si="4"/>
        <v>34.084518076115671</v>
      </c>
      <c r="P68" s="3">
        <f t="shared" si="5"/>
        <v>39.303481460410097</v>
      </c>
      <c r="Q68" s="3">
        <v>23.770529607</v>
      </c>
      <c r="R68" s="3">
        <v>15.820374419520952</v>
      </c>
    </row>
    <row r="69" spans="1:18" x14ac:dyDescent="0.25">
      <c r="A69" s="3">
        <v>4020</v>
      </c>
      <c r="B69" s="29" t="s">
        <v>89</v>
      </c>
      <c r="D69" s="3">
        <v>68.816003280373707</v>
      </c>
      <c r="E69" s="3">
        <v>81.431987931980046</v>
      </c>
      <c r="H69" s="3">
        <f t="shared" si="3"/>
        <v>60</v>
      </c>
      <c r="I69" s="18">
        <v>105</v>
      </c>
      <c r="J69" s="25">
        <v>9.0459770114942537E-2</v>
      </c>
      <c r="K69" s="29">
        <v>606.15</v>
      </c>
      <c r="L69" s="29">
        <v>50.343999999999994</v>
      </c>
      <c r="M69" s="29">
        <v>457.89</v>
      </c>
      <c r="N69" s="29">
        <v>9.1788000000000007</v>
      </c>
      <c r="O69" s="3">
        <f t="shared" si="4"/>
        <v>5.2861199999999986</v>
      </c>
      <c r="P69" s="3">
        <f t="shared" si="5"/>
        <v>14.97651855400254</v>
      </c>
      <c r="Q69" s="3">
        <v>24.542216939999996</v>
      </c>
      <c r="R69" s="3">
        <v>15.273631948095709</v>
      </c>
    </row>
    <row r="70" spans="1:18" x14ac:dyDescent="0.25">
      <c r="A70" s="3">
        <v>4021</v>
      </c>
      <c r="B70" s="29" t="s">
        <v>87</v>
      </c>
      <c r="D70" s="3">
        <v>36.599522247791533</v>
      </c>
      <c r="E70" s="3">
        <v>229.54898536784884</v>
      </c>
      <c r="H70" s="3">
        <f t="shared" si="3"/>
        <v>76.790000000000006</v>
      </c>
      <c r="I70" s="18">
        <v>1105.3796454803201</v>
      </c>
      <c r="J70" s="27">
        <v>0.3762057877813505</v>
      </c>
      <c r="K70" s="29">
        <v>461.2</v>
      </c>
      <c r="L70" s="29">
        <v>34.582000000000001</v>
      </c>
      <c r="M70" s="29">
        <v>444.13</v>
      </c>
      <c r="N70" s="29">
        <v>7.5312999999999999</v>
      </c>
      <c r="O70" s="3">
        <f t="shared" si="4"/>
        <v>38.226238900000425</v>
      </c>
      <c r="P70" s="3">
        <f t="shared" si="5"/>
        <v>52.029995057753851</v>
      </c>
      <c r="Q70" s="3">
        <v>28.285686380999998</v>
      </c>
      <c r="R70" s="3">
        <v>16.082669685401886</v>
      </c>
    </row>
    <row r="71" spans="1:18" x14ac:dyDescent="0.25">
      <c r="A71" s="3">
        <v>4022</v>
      </c>
      <c r="B71" s="29" t="s">
        <v>89</v>
      </c>
      <c r="D71" s="3">
        <v>66.639022635454026</v>
      </c>
      <c r="E71" s="3">
        <v>69.101698108851807</v>
      </c>
      <c r="H71" s="3">
        <f t="shared" si="3"/>
        <v>60</v>
      </c>
      <c r="I71" s="18">
        <v>122</v>
      </c>
      <c r="J71" s="25">
        <v>0.15925714285714285</v>
      </c>
      <c r="K71" s="29">
        <v>597.99</v>
      </c>
      <c r="L71" s="29">
        <v>50.869</v>
      </c>
      <c r="M71" s="29">
        <v>448.40000000000003</v>
      </c>
      <c r="N71" s="29">
        <v>12.3</v>
      </c>
      <c r="O71" s="3">
        <f t="shared" si="4"/>
        <v>6.2060180000000003</v>
      </c>
      <c r="P71" s="3">
        <f t="shared" si="5"/>
        <v>14.127915308934339</v>
      </c>
      <c r="Q71" s="3">
        <v>25.397320633143391</v>
      </c>
      <c r="R71" s="3">
        <v>9.6868872045705778</v>
      </c>
    </row>
    <row r="72" spans="1:18" x14ac:dyDescent="0.25">
      <c r="A72" s="3">
        <v>4023</v>
      </c>
      <c r="B72" s="29" t="s">
        <v>87</v>
      </c>
      <c r="D72" s="3">
        <v>70.34838856671503</v>
      </c>
      <c r="E72" s="3">
        <v>319.41978322013711</v>
      </c>
      <c r="H72" s="3">
        <f t="shared" si="3"/>
        <v>76.790000000000006</v>
      </c>
      <c r="I72" s="18">
        <v>1226.4636349145601</v>
      </c>
      <c r="J72" s="25">
        <v>0.43981481481481483</v>
      </c>
      <c r="K72" s="29">
        <v>461.36</v>
      </c>
      <c r="L72" s="29">
        <v>35.183</v>
      </c>
      <c r="M72" s="29">
        <v>447.87</v>
      </c>
      <c r="N72" s="29">
        <v>7.9534000000000002</v>
      </c>
      <c r="O72" s="3">
        <f t="shared" si="4"/>
        <v>43.150670067198966</v>
      </c>
      <c r="P72" s="3">
        <f t="shared" si="5"/>
        <v>55.574893864519652</v>
      </c>
      <c r="Q72" s="3">
        <v>27.397829655000002</v>
      </c>
      <c r="R72" s="3">
        <v>5.0407432141358912</v>
      </c>
    </row>
    <row r="73" spans="1:18" x14ac:dyDescent="0.25">
      <c r="A73" s="3">
        <v>4024</v>
      </c>
      <c r="B73" s="29" t="s">
        <v>87</v>
      </c>
      <c r="D73" s="3">
        <v>102.89975278888494</v>
      </c>
      <c r="E73" s="3">
        <v>98.706806389345473</v>
      </c>
      <c r="H73" s="3">
        <f t="shared" si="3"/>
        <v>76.790000000000006</v>
      </c>
      <c r="I73" s="18">
        <v>1615.1041816470399</v>
      </c>
      <c r="J73" s="25">
        <v>0.54681647940074907</v>
      </c>
      <c r="K73" s="29">
        <v>459.02</v>
      </c>
      <c r="L73" s="29">
        <v>30.18</v>
      </c>
      <c r="M73" s="29">
        <v>460.98999999999995</v>
      </c>
      <c r="N73" s="29">
        <v>3.6711999999999998</v>
      </c>
      <c r="O73" s="3">
        <f t="shared" si="4"/>
        <v>48.74384420210766</v>
      </c>
      <c r="P73" s="3">
        <f t="shared" si="5"/>
        <v>53.657911510814344</v>
      </c>
      <c r="Q73" s="3">
        <v>29.19105167338866</v>
      </c>
      <c r="R73" s="3">
        <v>19.467707201745753</v>
      </c>
    </row>
    <row r="74" spans="1:18" x14ac:dyDescent="0.25">
      <c r="A74" s="3">
        <v>4025</v>
      </c>
      <c r="B74" s="29" t="s">
        <v>90</v>
      </c>
      <c r="E74" s="3">
        <v>132.19646174665129</v>
      </c>
      <c r="H74" s="3">
        <f t="shared" si="3"/>
        <v>78.569999999999993</v>
      </c>
      <c r="I74" s="18">
        <v>3155.9955955763198</v>
      </c>
      <c r="J74" s="25">
        <v>0.5</v>
      </c>
      <c r="K74" s="29">
        <v>446.22</v>
      </c>
      <c r="L74" s="29">
        <v>25.306999999999999</v>
      </c>
      <c r="M74" s="29">
        <v>451.88</v>
      </c>
      <c r="N74" s="29">
        <v>4.7801</v>
      </c>
      <c r="O74" s="3">
        <f t="shared" si="4"/>
        <v>79.868780537249933</v>
      </c>
      <c r="P74" s="3">
        <f t="shared" si="5"/>
        <v>94.954755083664296</v>
      </c>
      <c r="R74" s="3">
        <v>10.674150540475118</v>
      </c>
    </row>
    <row r="75" spans="1:18" x14ac:dyDescent="0.25">
      <c r="A75" s="3">
        <v>4026</v>
      </c>
      <c r="B75" s="29" t="s">
        <v>90</v>
      </c>
      <c r="E75" s="3">
        <v>72.139770953105653</v>
      </c>
      <c r="H75" s="3">
        <f t="shared" si="3"/>
        <v>78.569999999999993</v>
      </c>
      <c r="I75" s="18">
        <v>2730.2486649849602</v>
      </c>
      <c r="J75" s="25">
        <v>0.51724137931034486</v>
      </c>
      <c r="K75" s="29">
        <v>445.28</v>
      </c>
      <c r="L75" s="29">
        <v>21.360999999999997</v>
      </c>
      <c r="M75" s="29">
        <v>458.35</v>
      </c>
      <c r="N75" s="29">
        <v>3.7841999999999998</v>
      </c>
      <c r="O75" s="3">
        <f t="shared" si="4"/>
        <v>58.32084173274373</v>
      </c>
      <c r="P75" s="3">
        <f t="shared" si="5"/>
        <v>67.963861597577406</v>
      </c>
      <c r="R75" s="3">
        <v>20.475916599933711</v>
      </c>
    </row>
    <row r="76" spans="1:18" x14ac:dyDescent="0.25">
      <c r="A76" s="3">
        <v>4027</v>
      </c>
      <c r="B76" s="29" t="s">
        <v>90</v>
      </c>
      <c r="E76" s="3">
        <v>102.05476560016891</v>
      </c>
      <c r="H76" s="3">
        <f t="shared" si="3"/>
        <v>78.569999999999993</v>
      </c>
      <c r="I76" s="18">
        <v>2383.5969210401599</v>
      </c>
      <c r="J76" s="25">
        <v>0.47935779816513763</v>
      </c>
      <c r="K76" s="29">
        <v>457.07</v>
      </c>
      <c r="L76" s="29">
        <v>25.84</v>
      </c>
      <c r="M76" s="29">
        <v>454.54999999999995</v>
      </c>
      <c r="N76" s="29">
        <v>4.3414000000000001</v>
      </c>
      <c r="O76" s="3">
        <f t="shared" si="4"/>
        <v>61.592144439677732</v>
      </c>
      <c r="P76" s="3">
        <f t="shared" si="5"/>
        <v>72.8315201419354</v>
      </c>
      <c r="R76" s="3">
        <v>23.319588863540567</v>
      </c>
    </row>
    <row r="77" spans="1:18" x14ac:dyDescent="0.25">
      <c r="A77" s="3">
        <v>4028</v>
      </c>
      <c r="B77" s="29" t="s">
        <v>90</v>
      </c>
      <c r="E77" s="3">
        <v>181.48516517268661</v>
      </c>
      <c r="H77" s="3">
        <f t="shared" si="3"/>
        <v>78.569999999999993</v>
      </c>
      <c r="I77" s="18">
        <v>2658.9653486244802</v>
      </c>
      <c r="J77" s="25">
        <v>0.46080760095011875</v>
      </c>
      <c r="K77" s="29">
        <v>450.87</v>
      </c>
      <c r="L77" s="29">
        <v>25.958000000000002</v>
      </c>
      <c r="M77" s="29">
        <v>449.85999999999996</v>
      </c>
      <c r="N77" s="29">
        <v>4.7227999999999994</v>
      </c>
      <c r="O77" s="3">
        <f t="shared" si="4"/>
        <v>69.021422519594253</v>
      </c>
      <c r="P77" s="3">
        <f t="shared" si="5"/>
        <v>83.715298145912797</v>
      </c>
      <c r="R77" s="3">
        <v>20.407901234226291</v>
      </c>
    </row>
    <row r="78" spans="1:18" x14ac:dyDescent="0.25">
      <c r="A78" s="3">
        <v>4029</v>
      </c>
      <c r="B78" s="29" t="s">
        <v>90</v>
      </c>
      <c r="E78" s="3">
        <v>90.164514014890912</v>
      </c>
      <c r="H78" s="3">
        <f t="shared" si="3"/>
        <v>78.569999999999993</v>
      </c>
      <c r="I78" s="18">
        <v>2205.8768720318399</v>
      </c>
      <c r="J78" s="25">
        <v>0.53405017921146958</v>
      </c>
      <c r="K78" s="29">
        <v>446.07</v>
      </c>
      <c r="L78" s="29">
        <v>24.536999999999999</v>
      </c>
      <c r="M78" s="29">
        <v>452.87</v>
      </c>
      <c r="N78" s="29">
        <v>4.3841999999999999</v>
      </c>
      <c r="O78" s="3">
        <f t="shared" si="4"/>
        <v>54.125600809045253</v>
      </c>
      <c r="P78" s="3">
        <f t="shared" si="5"/>
        <v>62.563390739965115</v>
      </c>
      <c r="R78" s="3">
        <v>18.668885266045947</v>
      </c>
    </row>
    <row r="79" spans="1:18" x14ac:dyDescent="0.25">
      <c r="A79" s="3">
        <v>4030</v>
      </c>
      <c r="B79" s="29" t="s">
        <v>90</v>
      </c>
      <c r="E79" s="3">
        <v>66.933593877857774</v>
      </c>
      <c r="H79" s="3">
        <f t="shared" si="3"/>
        <v>78.569999999999993</v>
      </c>
      <c r="I79" s="18">
        <v>3694.0381615300794</v>
      </c>
      <c r="J79" s="25">
        <v>0.48134991119005327</v>
      </c>
      <c r="K79" s="29">
        <v>448.34000000000003</v>
      </c>
      <c r="L79" s="29">
        <v>24.916999999999998</v>
      </c>
      <c r="M79" s="29">
        <v>447.99</v>
      </c>
      <c r="N79" s="29">
        <v>3.4688000000000003</v>
      </c>
      <c r="O79" s="3">
        <f t="shared" si="4"/>
        <v>92.044348870844985</v>
      </c>
      <c r="P79" s="3">
        <f t="shared" si="5"/>
        <v>105.85118590337981</v>
      </c>
      <c r="R79" s="3">
        <v>15.458911112545245</v>
      </c>
    </row>
    <row r="80" spans="1:18" x14ac:dyDescent="0.25">
      <c r="A80" s="3">
        <v>4031</v>
      </c>
      <c r="B80" s="29" t="s">
        <v>90</v>
      </c>
      <c r="E80" s="3">
        <v>38.024826424238434</v>
      </c>
      <c r="H80" s="3">
        <f t="shared" si="3"/>
        <v>78.569999999999993</v>
      </c>
      <c r="I80" s="18">
        <v>2962.6518059958398</v>
      </c>
      <c r="J80" s="25">
        <v>0.47572815533980584</v>
      </c>
      <c r="K80" s="29">
        <v>455.71</v>
      </c>
      <c r="L80" s="29">
        <v>21.943999999999999</v>
      </c>
      <c r="M80" s="29">
        <v>443.45</v>
      </c>
      <c r="N80" s="29">
        <v>3.2390000000000003</v>
      </c>
      <c r="O80" s="3">
        <f t="shared" si="4"/>
        <v>65.012431230772705</v>
      </c>
      <c r="P80" s="3">
        <f t="shared" si="5"/>
        <v>75.587647083415732</v>
      </c>
      <c r="R80" s="3">
        <v>14.18817094877198</v>
      </c>
    </row>
    <row r="81" spans="1:18" x14ac:dyDescent="0.25">
      <c r="A81" s="3">
        <v>4032</v>
      </c>
      <c r="B81" s="15" t="s">
        <v>90</v>
      </c>
      <c r="E81" s="3">
        <v>90.443339726602588</v>
      </c>
      <c r="H81" s="3">
        <f t="shared" si="3"/>
        <v>78.569999999999993</v>
      </c>
      <c r="I81" s="16">
        <v>3155.0191117905606</v>
      </c>
      <c r="J81" s="23">
        <v>0.46</v>
      </c>
      <c r="K81" s="15">
        <v>450.26000000000005</v>
      </c>
      <c r="L81" s="15">
        <v>25.542999999999999</v>
      </c>
      <c r="M81" s="15">
        <v>455.34999999999997</v>
      </c>
      <c r="N81" s="15">
        <v>3.6823000000000001</v>
      </c>
      <c r="O81" s="3">
        <f t="shared" si="4"/>
        <v>80.588653172466294</v>
      </c>
      <c r="P81" s="3">
        <f t="shared" si="5"/>
        <v>94.226854287003349</v>
      </c>
      <c r="R81" s="3">
        <v>15.578018983561915</v>
      </c>
    </row>
    <row r="82" spans="1:18" x14ac:dyDescent="0.25">
      <c r="A82" s="3">
        <v>4033</v>
      </c>
      <c r="B82" s="15" t="s">
        <v>90</v>
      </c>
      <c r="E82" s="3">
        <v>95.265511479217622</v>
      </c>
      <c r="H82" s="3">
        <f t="shared" si="3"/>
        <v>78.569999999999993</v>
      </c>
      <c r="I82" s="16">
        <v>3395.2341230875204</v>
      </c>
      <c r="J82" s="23">
        <v>0.44270015698587128</v>
      </c>
      <c r="K82" s="15">
        <v>447.76000000000005</v>
      </c>
      <c r="L82" s="15">
        <v>25.274000000000001</v>
      </c>
      <c r="M82" s="15">
        <v>452.46000000000004</v>
      </c>
      <c r="N82" s="15">
        <v>4.1630000000000003</v>
      </c>
      <c r="O82" s="3">
        <f t="shared" si="4"/>
        <v>85.811147226913988</v>
      </c>
      <c r="P82" s="3">
        <f t="shared" si="5"/>
        <v>103.60440140179604</v>
      </c>
      <c r="R82" s="3">
        <v>15.492852236417917</v>
      </c>
    </row>
    <row r="83" spans="1:18" x14ac:dyDescent="0.25">
      <c r="A83" s="3">
        <v>4034</v>
      </c>
      <c r="B83" s="15" t="s">
        <v>90</v>
      </c>
      <c r="E83" s="3">
        <v>108.12707947289522</v>
      </c>
      <c r="H83" s="3">
        <f t="shared" si="3"/>
        <v>78.569999999999993</v>
      </c>
      <c r="I83" s="16">
        <v>2657.0123810529603</v>
      </c>
      <c r="J83" s="23">
        <v>0.49238578680203043</v>
      </c>
      <c r="K83" s="15">
        <v>448.16</v>
      </c>
      <c r="L83" s="15">
        <v>24.397000000000002</v>
      </c>
      <c r="M83" s="15">
        <v>449.87</v>
      </c>
      <c r="N83" s="15">
        <v>4.0357000000000003</v>
      </c>
      <c r="O83" s="3">
        <f t="shared" si="4"/>
        <v>64.823131060549073</v>
      </c>
      <c r="P83" s="3">
        <f t="shared" si="5"/>
        <v>75.877672159740243</v>
      </c>
      <c r="R83" s="3">
        <v>16.063115649903388</v>
      </c>
    </row>
    <row r="84" spans="1:18" x14ac:dyDescent="0.25">
      <c r="A84" s="3">
        <v>4035</v>
      </c>
      <c r="B84" s="15" t="s">
        <v>90</v>
      </c>
      <c r="E84" s="3">
        <v>126.31759396866138</v>
      </c>
      <c r="H84" s="3">
        <f t="shared" si="3"/>
        <v>78.569999999999993</v>
      </c>
      <c r="I84" s="16">
        <v>3366.9160933004796</v>
      </c>
      <c r="J84" s="23">
        <v>0.4564102564102564</v>
      </c>
      <c r="K84" s="15">
        <v>448.52</v>
      </c>
      <c r="L84" s="15">
        <v>24.857999999999997</v>
      </c>
      <c r="M84" s="15">
        <v>448.12</v>
      </c>
      <c r="N84" s="15">
        <v>4.5566000000000004</v>
      </c>
      <c r="O84" s="3">
        <f t="shared" si="4"/>
        <v>83.694800247263302</v>
      </c>
      <c r="P84" s="3">
        <f t="shared" si="5"/>
        <v>101.96692526184414</v>
      </c>
      <c r="R84" s="3">
        <v>14.805238005504343</v>
      </c>
    </row>
    <row r="85" spans="1:18" x14ac:dyDescent="0.25">
      <c r="A85" s="3">
        <v>4036</v>
      </c>
      <c r="B85" s="15" t="s">
        <v>90</v>
      </c>
      <c r="E85" s="3">
        <v>261.66051411257399</v>
      </c>
      <c r="H85" s="3">
        <f t="shared" si="3"/>
        <v>78.569999999999993</v>
      </c>
      <c r="I85" s="16">
        <v>3007.5700601407998</v>
      </c>
      <c r="J85" s="23">
        <v>0.46998284734133788</v>
      </c>
      <c r="K85" s="15">
        <v>448.51</v>
      </c>
      <c r="L85" s="15">
        <v>26.495999999999999</v>
      </c>
      <c r="M85" s="29">
        <v>451.24</v>
      </c>
      <c r="N85" s="29">
        <v>4.3855000000000004</v>
      </c>
      <c r="O85" s="3">
        <f t="shared" si="4"/>
        <v>79.688576313490628</v>
      </c>
      <c r="P85" s="3">
        <f t="shared" si="5"/>
        <v>94.563090313902933</v>
      </c>
      <c r="R85" s="3">
        <v>14.490715973764623</v>
      </c>
    </row>
    <row r="86" spans="1:18" x14ac:dyDescent="0.25">
      <c r="A86" s="3">
        <v>4037</v>
      </c>
      <c r="B86" s="21" t="s">
        <v>88</v>
      </c>
      <c r="D86" s="3">
        <v>24.616578925445815</v>
      </c>
      <c r="E86" s="3">
        <v>44.925263893334872</v>
      </c>
      <c r="H86" s="3">
        <f t="shared" si="3"/>
        <v>0</v>
      </c>
      <c r="I86" s="17"/>
      <c r="J86" s="24"/>
      <c r="K86" s="21"/>
      <c r="L86" s="21"/>
      <c r="M86" s="21"/>
      <c r="N86" s="21"/>
      <c r="O86" s="3">
        <f t="shared" si="4"/>
        <v>0</v>
      </c>
      <c r="P86" s="3">
        <v>0</v>
      </c>
      <c r="Q86" s="3">
        <v>21.769298095409724</v>
      </c>
      <c r="R86" s="3">
        <v>17.37301114101334</v>
      </c>
    </row>
    <row r="87" spans="1:18" x14ac:dyDescent="0.25">
      <c r="A87" s="3">
        <v>4038</v>
      </c>
      <c r="B87" s="15" t="s">
        <v>86</v>
      </c>
      <c r="D87" s="3">
        <v>39.676769772101686</v>
      </c>
      <c r="E87" s="3">
        <v>53.473727756644614</v>
      </c>
      <c r="H87" s="3">
        <f t="shared" si="3"/>
        <v>60</v>
      </c>
      <c r="I87" s="16">
        <v>624</v>
      </c>
      <c r="J87" s="23">
        <v>0.28085327783558789</v>
      </c>
      <c r="K87" s="15">
        <v>582.68000000000006</v>
      </c>
      <c r="L87" s="15">
        <v>48.8</v>
      </c>
      <c r="M87" s="15">
        <v>460.15</v>
      </c>
      <c r="N87" s="15">
        <v>6.7740999999999998</v>
      </c>
      <c r="O87" s="3">
        <f t="shared" si="4"/>
        <v>30.451199999999996</v>
      </c>
      <c r="P87" s="3">
        <f t="shared" si="5"/>
        <v>41.274861497739906</v>
      </c>
      <c r="Q87" s="3">
        <v>22.306699248000001</v>
      </c>
      <c r="R87" s="3">
        <v>13.296264809229186</v>
      </c>
    </row>
    <row r="88" spans="1:18" x14ac:dyDescent="0.25">
      <c r="A88" s="3">
        <v>4039</v>
      </c>
      <c r="B88" s="21" t="s">
        <v>88</v>
      </c>
      <c r="D88" s="3">
        <v>74.56425317003395</v>
      </c>
      <c r="E88" s="3">
        <v>167.53493434516372</v>
      </c>
      <c r="H88" s="3">
        <f t="shared" si="3"/>
        <v>0</v>
      </c>
      <c r="I88" s="21"/>
      <c r="J88" s="24"/>
      <c r="K88" s="21"/>
      <c r="L88" s="21"/>
      <c r="M88" s="21"/>
      <c r="N88" s="21"/>
      <c r="O88" s="3">
        <f t="shared" si="4"/>
        <v>0</v>
      </c>
      <c r="P88" s="3">
        <v>0</v>
      </c>
      <c r="Q88" s="3">
        <v>24.383648303999998</v>
      </c>
      <c r="R88" s="3">
        <v>21.923562383784262</v>
      </c>
    </row>
    <row r="89" spans="1:18" x14ac:dyDescent="0.25">
      <c r="A89" s="3">
        <v>4040</v>
      </c>
      <c r="B89" s="21" t="s">
        <v>88</v>
      </c>
      <c r="D89" s="3">
        <v>104.41837759874785</v>
      </c>
      <c r="E89" s="3">
        <v>126.56359780570904</v>
      </c>
      <c r="H89" s="3">
        <f t="shared" si="3"/>
        <v>0</v>
      </c>
      <c r="I89" s="21"/>
      <c r="J89" s="24"/>
      <c r="K89" s="21"/>
      <c r="L89" s="21"/>
      <c r="M89" s="21"/>
      <c r="N89" s="21"/>
      <c r="O89" s="3">
        <f t="shared" si="4"/>
        <v>0</v>
      </c>
      <c r="P89" s="3">
        <v>0</v>
      </c>
      <c r="Q89" s="3">
        <v>24.834592069366742</v>
      </c>
      <c r="R89" s="3">
        <v>21.935220511693739</v>
      </c>
    </row>
    <row r="90" spans="1:18" x14ac:dyDescent="0.25">
      <c r="A90" s="3">
        <v>4041</v>
      </c>
      <c r="B90" s="15" t="s">
        <v>86</v>
      </c>
      <c r="D90" s="3">
        <v>53.747271159532318</v>
      </c>
      <c r="E90" s="3">
        <v>127.34160462198091</v>
      </c>
      <c r="H90" s="3">
        <f t="shared" si="3"/>
        <v>60</v>
      </c>
      <c r="I90" s="22">
        <v>637</v>
      </c>
      <c r="J90" s="23">
        <v>0.27280057337394731</v>
      </c>
      <c r="K90" s="15">
        <v>575.98</v>
      </c>
      <c r="L90" s="15">
        <v>75.332999999999998</v>
      </c>
      <c r="M90" s="15">
        <v>457.03000000000003</v>
      </c>
      <c r="N90" s="15">
        <v>9.2453000000000003</v>
      </c>
      <c r="O90" s="3">
        <f t="shared" si="4"/>
        <v>47.987121000000002</v>
      </c>
      <c r="P90" s="3">
        <f t="shared" si="5"/>
        <v>63.686001710574715</v>
      </c>
      <c r="Q90" s="3">
        <v>23.675304524250301</v>
      </c>
      <c r="R90" s="3">
        <v>14.67167323986796</v>
      </c>
    </row>
    <row r="91" spans="1:18" x14ac:dyDescent="0.25">
      <c r="A91" s="3">
        <v>4042</v>
      </c>
      <c r="B91" s="21" t="s">
        <v>88</v>
      </c>
      <c r="D91" s="3">
        <v>52.53063171700493</v>
      </c>
      <c r="E91" s="3">
        <v>97.189279425375105</v>
      </c>
      <c r="H91" s="3">
        <f t="shared" si="3"/>
        <v>0</v>
      </c>
      <c r="I91" s="21"/>
      <c r="J91" s="24"/>
      <c r="K91" s="21"/>
      <c r="L91" s="21"/>
      <c r="M91" s="21"/>
      <c r="N91" s="21"/>
      <c r="O91" s="3">
        <f t="shared" si="4"/>
        <v>0</v>
      </c>
      <c r="P91" s="3">
        <v>0</v>
      </c>
      <c r="Q91" s="3">
        <v>24.8279885480055</v>
      </c>
      <c r="R91" s="3">
        <v>22.653592555284725</v>
      </c>
    </row>
    <row r="92" spans="1:18" x14ac:dyDescent="0.25">
      <c r="A92" s="3">
        <v>4043</v>
      </c>
      <c r="B92" s="21" t="s">
        <v>88</v>
      </c>
      <c r="D92" s="3">
        <v>75.396855007091688</v>
      </c>
      <c r="E92" s="3">
        <v>118.78920076223299</v>
      </c>
      <c r="H92" s="3">
        <f t="shared" si="3"/>
        <v>0</v>
      </c>
      <c r="I92" s="21"/>
      <c r="J92" s="24"/>
      <c r="K92" s="21"/>
      <c r="L92" s="21"/>
      <c r="M92" s="21"/>
      <c r="N92" s="21"/>
      <c r="O92" s="3">
        <f t="shared" si="4"/>
        <v>0</v>
      </c>
      <c r="P92" s="3">
        <v>0</v>
      </c>
      <c r="Q92" s="3">
        <v>23.836138940999998</v>
      </c>
      <c r="R92" s="3">
        <v>20.237392677493052</v>
      </c>
    </row>
    <row r="93" spans="1:18" x14ac:dyDescent="0.25">
      <c r="A93" s="3">
        <v>4044</v>
      </c>
      <c r="B93" s="15" t="s">
        <v>86</v>
      </c>
      <c r="D93" s="3">
        <v>63.695010936139255</v>
      </c>
      <c r="E93" s="3">
        <v>97.033755889316282</v>
      </c>
      <c r="H93" s="3">
        <f t="shared" si="3"/>
        <v>60</v>
      </c>
      <c r="I93" s="22">
        <v>706</v>
      </c>
      <c r="J93" s="23">
        <v>0.25259670487106017</v>
      </c>
      <c r="K93" s="15">
        <v>569.26</v>
      </c>
      <c r="L93" s="15">
        <v>48.256</v>
      </c>
      <c r="M93" s="15">
        <v>455.46999999999997</v>
      </c>
      <c r="N93" s="15">
        <v>7.9264999999999999</v>
      </c>
      <c r="O93" s="3">
        <f t="shared" si="4"/>
        <v>34.068735999999994</v>
      </c>
      <c r="P93" s="3">
        <f t="shared" si="5"/>
        <v>50.626950045728464</v>
      </c>
      <c r="Q93" s="3">
        <v>25.680115752260168</v>
      </c>
      <c r="R93" s="3">
        <v>16.251110909841977</v>
      </c>
    </row>
    <row r="94" spans="1:18" x14ac:dyDescent="0.25">
      <c r="A94" s="3">
        <v>4045</v>
      </c>
      <c r="B94" s="21" t="s">
        <v>88</v>
      </c>
      <c r="D94" s="3">
        <v>34.230404012544206</v>
      </c>
      <c r="E94" s="3">
        <v>119.48951403746393</v>
      </c>
      <c r="H94" s="3">
        <f t="shared" si="3"/>
        <v>0</v>
      </c>
      <c r="I94" s="21"/>
      <c r="J94" s="24"/>
      <c r="K94" s="21"/>
      <c r="L94" s="21"/>
      <c r="M94" s="21"/>
      <c r="N94" s="21"/>
      <c r="O94" s="3">
        <f t="shared" si="4"/>
        <v>0</v>
      </c>
      <c r="P94" s="3">
        <v>0</v>
      </c>
      <c r="Q94" s="3">
        <v>29.710883377619247</v>
      </c>
      <c r="R94" s="3">
        <v>10.471978198683122</v>
      </c>
    </row>
    <row r="95" spans="1:18" x14ac:dyDescent="0.25">
      <c r="A95" s="3">
        <v>4046</v>
      </c>
      <c r="B95" s="21" t="s">
        <v>88</v>
      </c>
      <c r="D95" s="3">
        <v>34.718356666952999</v>
      </c>
      <c r="E95" s="3">
        <v>178.83110502477638</v>
      </c>
      <c r="H95" s="3">
        <f t="shared" si="3"/>
        <v>0</v>
      </c>
      <c r="I95" s="21"/>
      <c r="J95" s="24"/>
      <c r="K95" s="21"/>
      <c r="L95" s="21"/>
      <c r="M95" s="21"/>
      <c r="N95" s="21"/>
      <c r="O95" s="3">
        <f t="shared" si="4"/>
        <v>0</v>
      </c>
      <c r="P95" s="3">
        <v>0</v>
      </c>
      <c r="Q95" s="3">
        <v>25.922744226080582</v>
      </c>
      <c r="R95" s="3">
        <v>23.29382375400867</v>
      </c>
    </row>
    <row r="96" spans="1:18" x14ac:dyDescent="0.25">
      <c r="A96" s="3">
        <v>4047</v>
      </c>
      <c r="B96" s="15" t="s">
        <v>86</v>
      </c>
      <c r="D96" s="3">
        <v>108.67305131714708</v>
      </c>
      <c r="E96" s="3">
        <v>170.78697287893786</v>
      </c>
      <c r="H96" s="3">
        <f t="shared" si="3"/>
        <v>60</v>
      </c>
      <c r="I96" s="22">
        <v>878</v>
      </c>
      <c r="J96" s="23">
        <v>0.26266908944074302</v>
      </c>
      <c r="K96" s="15">
        <v>562.66</v>
      </c>
      <c r="L96" s="15">
        <v>49.051000000000002</v>
      </c>
      <c r="M96" s="15">
        <v>456.25</v>
      </c>
      <c r="N96" s="15">
        <v>8.7092000000000009</v>
      </c>
      <c r="O96" s="3">
        <f t="shared" si="4"/>
        <v>43.066777999999999</v>
      </c>
      <c r="P96" s="3">
        <f t="shared" si="5"/>
        <v>64.531548634281322</v>
      </c>
      <c r="Q96" s="3">
        <v>35.320373074349604</v>
      </c>
      <c r="R96" s="3">
        <v>20.064029626230116</v>
      </c>
    </row>
    <row r="97" spans="1:18" x14ac:dyDescent="0.25">
      <c r="A97" s="3">
        <v>4048</v>
      </c>
      <c r="B97" s="21" t="s">
        <v>88</v>
      </c>
      <c r="D97" s="3">
        <v>65.989457462090087</v>
      </c>
      <c r="E97" s="3">
        <v>238.09991395468825</v>
      </c>
      <c r="H97" s="3">
        <f t="shared" si="3"/>
        <v>0</v>
      </c>
      <c r="I97" s="21"/>
      <c r="J97" s="24"/>
      <c r="K97" s="21"/>
      <c r="L97" s="21"/>
      <c r="M97" s="21"/>
      <c r="N97" s="21"/>
      <c r="O97" s="3">
        <f t="shared" si="4"/>
        <v>0</v>
      </c>
      <c r="P97" s="3">
        <v>0</v>
      </c>
      <c r="Q97" s="3">
        <v>26.872532644993008</v>
      </c>
      <c r="R97" s="3">
        <v>21.006528635867532</v>
      </c>
    </row>
    <row r="98" spans="1:18" x14ac:dyDescent="0.25">
      <c r="B98" s="15"/>
      <c r="J98" s="15"/>
    </row>
  </sheetData>
  <autoFilter ref="A1:R97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C7" sqref="C7:C8"/>
    </sheetView>
  </sheetViews>
  <sheetFormatPr defaultRowHeight="15" x14ac:dyDescent="0.25"/>
  <cols>
    <col min="3" max="3" width="11.7109375" customWidth="1"/>
  </cols>
  <sheetData>
    <row r="1" spans="1:3" ht="15.75" thickBot="1" x14ac:dyDescent="0.3">
      <c r="A1" t="s">
        <v>4</v>
      </c>
    </row>
    <row r="2" spans="1:3" x14ac:dyDescent="0.25">
      <c r="A2" s="1" t="s">
        <v>5</v>
      </c>
      <c r="B2" s="2"/>
      <c r="C2" s="4"/>
    </row>
    <row r="3" spans="1:3" s="3" customFormat="1" x14ac:dyDescent="0.25">
      <c r="A3" s="5" t="s">
        <v>6</v>
      </c>
      <c r="B3" s="6" t="s">
        <v>7</v>
      </c>
      <c r="C3" s="7" t="s">
        <v>8</v>
      </c>
    </row>
    <row r="4" spans="1:3" x14ac:dyDescent="0.25">
      <c r="A4" s="5">
        <v>0</v>
      </c>
      <c r="B4" s="6">
        <v>10</v>
      </c>
      <c r="C4" s="7">
        <v>1.2</v>
      </c>
    </row>
    <row r="5" spans="1:3" x14ac:dyDescent="0.25">
      <c r="A5" s="5">
        <v>10</v>
      </c>
      <c r="B5" s="6">
        <v>20</v>
      </c>
      <c r="C5" s="7">
        <v>1.2</v>
      </c>
    </row>
    <row r="6" spans="1:3" x14ac:dyDescent="0.25">
      <c r="A6" s="5">
        <v>20</v>
      </c>
      <c r="B6" s="6">
        <v>30</v>
      </c>
      <c r="C6" s="7">
        <v>1.2</v>
      </c>
    </row>
    <row r="7" spans="1:3" x14ac:dyDescent="0.25">
      <c r="A7" s="5">
        <v>30</v>
      </c>
      <c r="B7" s="6">
        <v>60</v>
      </c>
      <c r="C7" s="7">
        <v>1.3</v>
      </c>
    </row>
    <row r="8" spans="1:3" x14ac:dyDescent="0.25">
      <c r="A8" s="5">
        <v>60</v>
      </c>
      <c r="B8" s="6">
        <v>90</v>
      </c>
      <c r="C8" s="7">
        <v>1.3</v>
      </c>
    </row>
    <row r="9" spans="1:3" ht="15.75" thickBot="1" x14ac:dyDescent="0.3">
      <c r="A9" s="8">
        <v>90</v>
      </c>
      <c r="B9" s="9">
        <v>120</v>
      </c>
      <c r="C9" s="10">
        <v>1.4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A7" sqref="A7:A10"/>
    </sheetView>
  </sheetViews>
  <sheetFormatPr defaultRowHeight="15" x14ac:dyDescent="0.25"/>
  <cols>
    <col min="1" max="16384" width="9.140625" style="3"/>
  </cols>
  <sheetData>
    <row r="1" spans="1:9" x14ac:dyDescent="0.25">
      <c r="A1" s="13" t="s">
        <v>60</v>
      </c>
      <c r="B1" s="3" t="s">
        <v>61</v>
      </c>
      <c r="C1" s="3" t="s">
        <v>62</v>
      </c>
      <c r="D1" s="3" t="s">
        <v>63</v>
      </c>
      <c r="E1" s="3" t="s">
        <v>62</v>
      </c>
      <c r="F1" s="3" t="s">
        <v>64</v>
      </c>
      <c r="G1" s="3" t="s">
        <v>62</v>
      </c>
    </row>
    <row r="2" spans="1:9" x14ac:dyDescent="0.25">
      <c r="A2" s="13"/>
      <c r="B2" s="3" t="s">
        <v>65</v>
      </c>
      <c r="C2" s="3" t="s">
        <v>39</v>
      </c>
      <c r="D2" s="3" t="s">
        <v>26</v>
      </c>
      <c r="E2" s="3" t="s">
        <v>36</v>
      </c>
      <c r="F2" s="3" t="s">
        <v>28</v>
      </c>
      <c r="G2" s="3" t="s">
        <v>41</v>
      </c>
    </row>
    <row r="3" spans="1:9" x14ac:dyDescent="0.25">
      <c r="A3" s="13"/>
      <c r="B3" s="3" t="s">
        <v>66</v>
      </c>
      <c r="C3" s="3" t="s">
        <v>40</v>
      </c>
      <c r="D3" s="3" t="s">
        <v>26</v>
      </c>
      <c r="E3" s="3" t="s">
        <v>33</v>
      </c>
      <c r="F3" s="3" t="s">
        <v>28</v>
      </c>
      <c r="G3" s="3" t="s">
        <v>43</v>
      </c>
    </row>
    <row r="4" spans="1:9" x14ac:dyDescent="0.25">
      <c r="A4" s="13"/>
      <c r="B4" s="3" t="s">
        <v>28</v>
      </c>
      <c r="C4" s="3" t="s">
        <v>38</v>
      </c>
      <c r="D4" s="3" t="s">
        <v>26</v>
      </c>
      <c r="E4" s="3" t="s">
        <v>34</v>
      </c>
      <c r="F4" s="3" t="s">
        <v>28</v>
      </c>
      <c r="G4" s="3" t="s">
        <v>44</v>
      </c>
    </row>
    <row r="5" spans="1:9" x14ac:dyDescent="0.25">
      <c r="A5" s="13"/>
      <c r="B5" s="3" t="s">
        <v>27</v>
      </c>
      <c r="C5" s="3" t="s">
        <v>37</v>
      </c>
      <c r="D5" s="3" t="s">
        <v>26</v>
      </c>
      <c r="E5" s="3" t="s">
        <v>35</v>
      </c>
      <c r="F5" s="3" t="s">
        <v>28</v>
      </c>
      <c r="G5" s="3" t="s">
        <v>42</v>
      </c>
    </row>
    <row r="7" spans="1:9" x14ac:dyDescent="0.25">
      <c r="A7" s="13" t="s">
        <v>67</v>
      </c>
      <c r="B7" s="3" t="s">
        <v>61</v>
      </c>
      <c r="C7" s="3" t="s">
        <v>62</v>
      </c>
      <c r="D7" s="3" t="s">
        <v>63</v>
      </c>
      <c r="E7" s="3" t="s">
        <v>62</v>
      </c>
      <c r="F7" s="3" t="s">
        <v>64</v>
      </c>
      <c r="G7" s="3" t="s">
        <v>62</v>
      </c>
      <c r="H7" s="3" t="s">
        <v>68</v>
      </c>
      <c r="I7" s="3" t="s">
        <v>62</v>
      </c>
    </row>
    <row r="8" spans="1:9" x14ac:dyDescent="0.25">
      <c r="A8" s="13"/>
      <c r="B8" s="3" t="s">
        <v>27</v>
      </c>
      <c r="C8" s="3" t="s">
        <v>50</v>
      </c>
      <c r="D8" s="3" t="s">
        <v>26</v>
      </c>
      <c r="E8" s="3" t="s">
        <v>46</v>
      </c>
      <c r="F8" s="3" t="s">
        <v>28</v>
      </c>
      <c r="G8" s="3" t="s">
        <v>54</v>
      </c>
      <c r="H8" s="3" t="s">
        <v>28</v>
      </c>
      <c r="I8" s="3" t="s">
        <v>51</v>
      </c>
    </row>
    <row r="9" spans="1:9" x14ac:dyDescent="0.25">
      <c r="A9" s="13"/>
      <c r="B9" s="3" t="s">
        <v>27</v>
      </c>
      <c r="C9" s="3" t="s">
        <v>49</v>
      </c>
      <c r="D9" s="3" t="s">
        <v>26</v>
      </c>
      <c r="E9" s="3" t="s">
        <v>47</v>
      </c>
      <c r="F9" s="3" t="s">
        <v>65</v>
      </c>
      <c r="G9" s="3" t="s">
        <v>56</v>
      </c>
      <c r="H9" s="3" t="s">
        <v>28</v>
      </c>
      <c r="I9" s="3" t="s">
        <v>53</v>
      </c>
    </row>
    <row r="10" spans="1:9" x14ac:dyDescent="0.25">
      <c r="A10" s="13"/>
      <c r="B10" s="3" t="s">
        <v>66</v>
      </c>
      <c r="C10" s="3" t="s">
        <v>48</v>
      </c>
      <c r="D10" s="3" t="s">
        <v>26</v>
      </c>
      <c r="E10" s="3" t="s">
        <v>45</v>
      </c>
      <c r="F10" s="3" t="s">
        <v>28</v>
      </c>
      <c r="G10" s="3" t="s">
        <v>55</v>
      </c>
      <c r="H10" s="3" t="s">
        <v>28</v>
      </c>
      <c r="I10" s="3" t="s">
        <v>52</v>
      </c>
    </row>
  </sheetData>
  <mergeCells count="2">
    <mergeCell ref="A1:A5"/>
    <mergeCell ref="A7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2012</vt:lpstr>
      <vt:lpstr>2013</vt:lpstr>
      <vt:lpstr>2014</vt:lpstr>
      <vt:lpstr>Sheet5</vt:lpstr>
      <vt:lpstr>Rotation Position Key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Port, Lauren</dc:creator>
  <cp:lastModifiedBy>Port, Lauren</cp:lastModifiedBy>
  <dcterms:created xsi:type="dcterms:W3CDTF">2015-09-22T20:10:31Z</dcterms:created>
  <dcterms:modified xsi:type="dcterms:W3CDTF">2015-10-29T20:34:48Z</dcterms:modified>
</cp:coreProperties>
</file>