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10800"/>
  </bookViews>
  <sheets>
    <sheet name="2013_2016" sheetId="2" r:id="rId1"/>
    <sheet name="2013" sheetId="1" r:id="rId2"/>
    <sheet name="2014" sheetId="4" r:id="rId3"/>
    <sheet name="2015" sheetId="3" r:id="rId4"/>
    <sheet name="Description" sheetId="5" r:id="rId5"/>
  </sheets>
  <calcPr calcId="145621"/>
</workbook>
</file>

<file path=xl/calcChain.xml><?xml version="1.0" encoding="utf-8"?>
<calcChain xmlns="http://schemas.openxmlformats.org/spreadsheetml/2006/main">
  <c r="J345" i="2" l="1"/>
  <c r="J346" i="2"/>
  <c r="J406" i="2"/>
  <c r="J403" i="2"/>
  <c r="Q125" i="4" l="1"/>
  <c r="O125" i="4"/>
  <c r="E125" i="4"/>
  <c r="O124" i="4"/>
  <c r="E124" i="4"/>
  <c r="AH123" i="4"/>
  <c r="Q123" i="4"/>
  <c r="O123" i="4"/>
  <c r="E123" i="4"/>
  <c r="Q122" i="4"/>
  <c r="O122" i="4"/>
  <c r="E122" i="4"/>
  <c r="Q121" i="4"/>
  <c r="O121" i="4"/>
  <c r="E121" i="4"/>
  <c r="AH120" i="4"/>
  <c r="Q120" i="4"/>
  <c r="O120" i="4"/>
  <c r="E120" i="4"/>
  <c r="Q119" i="4"/>
  <c r="O119" i="4"/>
  <c r="E119" i="4"/>
  <c r="Q118" i="4"/>
  <c r="O118" i="4"/>
  <c r="E118" i="4"/>
  <c r="Q117" i="4"/>
  <c r="O117" i="4"/>
  <c r="Q116" i="4"/>
  <c r="O116" i="4"/>
  <c r="AZ115" i="4"/>
  <c r="Q115" i="4"/>
  <c r="O115" i="4"/>
  <c r="AZ114" i="4"/>
  <c r="Q114" i="4"/>
  <c r="O114" i="4"/>
  <c r="AZ113" i="4"/>
  <c r="Q113" i="4"/>
  <c r="O113" i="4"/>
  <c r="AZ112" i="4"/>
  <c r="Q112" i="4"/>
  <c r="O112" i="4"/>
  <c r="AZ111" i="4"/>
  <c r="Q111" i="4"/>
  <c r="O111" i="4"/>
  <c r="AZ110" i="4"/>
  <c r="Q110" i="4"/>
  <c r="O110" i="4"/>
  <c r="E110" i="4"/>
  <c r="AZ109" i="4"/>
  <c r="O109" i="4"/>
  <c r="E109" i="4"/>
  <c r="AZ108" i="4"/>
  <c r="O108" i="4"/>
  <c r="E108" i="4"/>
  <c r="AZ107" i="4"/>
  <c r="O107" i="4"/>
  <c r="E107" i="4"/>
  <c r="AZ106" i="4"/>
  <c r="O106" i="4"/>
  <c r="AZ105" i="4"/>
  <c r="O105" i="4"/>
  <c r="AZ104" i="4"/>
  <c r="O104" i="4"/>
  <c r="Q103" i="4"/>
  <c r="O103" i="4"/>
  <c r="E103" i="4"/>
  <c r="AZ102" i="4"/>
  <c r="Q102" i="4"/>
  <c r="O102" i="4"/>
  <c r="E102" i="4"/>
  <c r="AZ101" i="4"/>
  <c r="Q101" i="4"/>
  <c r="O101" i="4"/>
  <c r="E101" i="4"/>
  <c r="AZ100" i="4"/>
  <c r="Q100" i="4"/>
  <c r="O100" i="4"/>
  <c r="E100" i="4"/>
  <c r="AZ99" i="4"/>
  <c r="Q99" i="4"/>
  <c r="O99" i="4"/>
  <c r="E99" i="4"/>
  <c r="AZ98" i="4"/>
  <c r="Q98" i="4"/>
  <c r="O98" i="4"/>
  <c r="AZ97" i="4"/>
  <c r="Q97" i="4"/>
  <c r="O97" i="4"/>
  <c r="AZ96" i="4"/>
  <c r="O96" i="4"/>
  <c r="E96" i="4"/>
  <c r="AZ95" i="4"/>
  <c r="O95" i="4"/>
  <c r="E95" i="4"/>
  <c r="AZ94" i="4"/>
  <c r="Q94" i="4"/>
  <c r="O94" i="4"/>
  <c r="AZ93" i="4"/>
  <c r="O93" i="4"/>
  <c r="E93" i="4"/>
  <c r="Q92" i="4"/>
  <c r="O92" i="4"/>
  <c r="E92" i="4"/>
  <c r="Q91" i="4"/>
  <c r="O91" i="4"/>
  <c r="Q90" i="4"/>
  <c r="O90" i="4"/>
  <c r="E90" i="4"/>
  <c r="Q89" i="4"/>
  <c r="O89" i="4"/>
  <c r="E89" i="4"/>
  <c r="Q88" i="4"/>
  <c r="O88" i="4"/>
  <c r="E88" i="4"/>
  <c r="Q87" i="4"/>
  <c r="O87" i="4"/>
  <c r="E87" i="4"/>
  <c r="O86" i="4"/>
  <c r="E86" i="4"/>
  <c r="O85" i="4"/>
  <c r="E85" i="4"/>
  <c r="Q84" i="4"/>
  <c r="O84" i="4"/>
  <c r="O83" i="4"/>
  <c r="Q82" i="4"/>
  <c r="O82" i="4"/>
  <c r="Q81" i="4"/>
  <c r="O81" i="4"/>
  <c r="O80" i="4"/>
  <c r="E80" i="4"/>
  <c r="Q79" i="4"/>
  <c r="O79" i="4"/>
  <c r="O78" i="4"/>
  <c r="E78" i="4"/>
  <c r="Q77" i="4"/>
  <c r="O77" i="4"/>
  <c r="E77" i="4"/>
  <c r="Q76" i="4"/>
  <c r="O76" i="4"/>
  <c r="E76" i="4"/>
  <c r="O75" i="4"/>
  <c r="E75" i="4"/>
  <c r="Q74" i="4"/>
  <c r="O74" i="4"/>
  <c r="Q73" i="4"/>
  <c r="O73" i="4"/>
  <c r="Q72" i="4"/>
  <c r="O72" i="4"/>
  <c r="BI71" i="4"/>
  <c r="Q71" i="4"/>
  <c r="O71" i="4"/>
  <c r="O70" i="4"/>
  <c r="Q69" i="4"/>
  <c r="O69" i="4"/>
  <c r="O68" i="4"/>
  <c r="AZ67" i="4"/>
  <c r="Q67" i="4"/>
  <c r="O67" i="4"/>
  <c r="AZ66" i="4"/>
  <c r="O66" i="4"/>
  <c r="AZ65" i="4"/>
  <c r="O65" i="4"/>
  <c r="E65" i="4"/>
  <c r="AZ64" i="4"/>
  <c r="O64" i="4"/>
  <c r="E64" i="4"/>
  <c r="Q63" i="4"/>
  <c r="O63" i="4"/>
  <c r="E63" i="4"/>
  <c r="BI62" i="4"/>
  <c r="O62" i="4"/>
  <c r="E62" i="4"/>
  <c r="Q61" i="4"/>
  <c r="O61" i="4"/>
  <c r="E61" i="4"/>
  <c r="Q60" i="4"/>
  <c r="O60" i="4"/>
  <c r="AZ59" i="4"/>
  <c r="O59" i="4"/>
  <c r="E59" i="4"/>
  <c r="O58" i="4"/>
  <c r="E58" i="4"/>
  <c r="O57" i="4"/>
  <c r="E57" i="4"/>
  <c r="Q56" i="4"/>
  <c r="O56" i="4"/>
  <c r="O55" i="4"/>
  <c r="O54" i="4"/>
  <c r="O53" i="4"/>
  <c r="AZ52" i="4"/>
  <c r="Q52" i="4"/>
  <c r="O52" i="4"/>
  <c r="AZ51" i="4"/>
  <c r="Q51" i="4"/>
  <c r="O51" i="4"/>
  <c r="O50" i="4"/>
  <c r="Q49" i="4"/>
  <c r="O49" i="4"/>
  <c r="O48" i="4"/>
  <c r="E48" i="4"/>
  <c r="Q47" i="4"/>
  <c r="O47" i="4"/>
  <c r="AZ46" i="4"/>
  <c r="Q46" i="4"/>
  <c r="O46" i="4"/>
  <c r="AZ45" i="4"/>
  <c r="Q45" i="4"/>
  <c r="O45" i="4"/>
  <c r="E45" i="4"/>
  <c r="Q44" i="4"/>
  <c r="P44" i="4"/>
  <c r="O44" i="4"/>
  <c r="Q43" i="4"/>
  <c r="O43" i="4"/>
  <c r="E43" i="4"/>
  <c r="O42" i="4"/>
  <c r="Q41" i="4"/>
  <c r="O41" i="4"/>
  <c r="E41" i="4"/>
  <c r="BI40" i="4"/>
  <c r="Q40" i="4"/>
  <c r="O40" i="4"/>
  <c r="E40" i="4"/>
  <c r="AZ39" i="4"/>
  <c r="Q39" i="4"/>
  <c r="O39" i="4"/>
  <c r="AZ38" i="4"/>
  <c r="Q38" i="4"/>
  <c r="O38" i="4"/>
  <c r="AZ37" i="4"/>
  <c r="O37" i="4"/>
  <c r="AZ36" i="4"/>
  <c r="P36" i="4"/>
  <c r="Q36" i="4" s="1"/>
  <c r="O36" i="4"/>
  <c r="AZ35" i="4"/>
  <c r="Q35" i="4"/>
  <c r="O35" i="4"/>
  <c r="AH34" i="4"/>
  <c r="Q34" i="4"/>
  <c r="O34" i="4"/>
  <c r="AZ33" i="4"/>
  <c r="O33" i="4"/>
  <c r="AZ32" i="4"/>
  <c r="O32" i="4"/>
  <c r="O31" i="4"/>
  <c r="O30" i="4"/>
  <c r="AZ29" i="4"/>
  <c r="O29" i="4"/>
  <c r="AZ28" i="4"/>
  <c r="O28" i="4"/>
  <c r="E28" i="4"/>
  <c r="AR27" i="4"/>
  <c r="AQ27" i="4"/>
  <c r="AP27" i="4"/>
  <c r="O27" i="4"/>
  <c r="AP26" i="4"/>
  <c r="O26" i="4"/>
  <c r="AP25" i="4"/>
  <c r="O25" i="4"/>
  <c r="AP24" i="4"/>
  <c r="O24" i="4"/>
  <c r="AZ23" i="4"/>
  <c r="AP23" i="4"/>
  <c r="O23" i="4"/>
  <c r="AP22" i="4"/>
  <c r="O22" i="4"/>
  <c r="AP21" i="4"/>
  <c r="O21" i="4"/>
  <c r="AZ20" i="4"/>
  <c r="AP20" i="4"/>
  <c r="AM20" i="4"/>
  <c r="AP19" i="4"/>
  <c r="AM19" i="4"/>
  <c r="O19" i="4"/>
  <c r="AZ18" i="4"/>
  <c r="AP18" i="4"/>
  <c r="O18" i="4"/>
  <c r="AP17" i="4"/>
  <c r="O17" i="4"/>
  <c r="AP16" i="4"/>
  <c r="O16" i="4"/>
  <c r="AP15" i="4"/>
  <c r="AM15" i="4"/>
  <c r="O15" i="4"/>
  <c r="AP14" i="4"/>
  <c r="Q14" i="4"/>
  <c r="AP13" i="4"/>
  <c r="O13" i="4"/>
  <c r="AP12" i="4"/>
  <c r="Q12" i="4"/>
  <c r="O12" i="4"/>
  <c r="AP11" i="4"/>
  <c r="O11" i="4"/>
  <c r="AP10" i="4"/>
  <c r="Q10" i="4"/>
  <c r="O10" i="4"/>
  <c r="AZ9" i="4"/>
  <c r="AP9" i="4"/>
  <c r="P9" i="4"/>
  <c r="Q9" i="4" s="1"/>
  <c r="O9" i="4"/>
  <c r="AZ8" i="4"/>
  <c r="AP8" i="4"/>
  <c r="O8" i="4"/>
  <c r="AZ7" i="4"/>
  <c r="AP7" i="4"/>
  <c r="Q7" i="4"/>
  <c r="O7" i="4"/>
  <c r="AZ6" i="4"/>
  <c r="AP6" i="4"/>
  <c r="Q6" i="4"/>
  <c r="E6" i="4"/>
  <c r="AZ5" i="4"/>
  <c r="AP5" i="4"/>
  <c r="O5" i="4"/>
  <c r="E5" i="4"/>
  <c r="AZ4" i="4"/>
  <c r="AP4" i="4"/>
  <c r="Q4" i="4"/>
  <c r="E4" i="4"/>
  <c r="AP3" i="4"/>
  <c r="O3" i="4"/>
  <c r="AP2" i="4"/>
  <c r="Q2" i="4"/>
  <c r="O2" i="4"/>
  <c r="G113" i="3" l="1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G2" i="3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58" i="2" l="1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57" i="2"/>
  <c r="C57" i="2"/>
  <c r="I56" i="2"/>
  <c r="I55" i="2"/>
  <c r="I54" i="2"/>
  <c r="I53" i="2"/>
  <c r="I52" i="2"/>
  <c r="I51" i="2"/>
  <c r="I50" i="2"/>
  <c r="I49" i="2"/>
  <c r="I48" i="2"/>
  <c r="C48" i="2"/>
  <c r="I47" i="2"/>
  <c r="I46" i="2"/>
  <c r="I45" i="2"/>
  <c r="C45" i="2"/>
  <c r="J44" i="2"/>
  <c r="I44" i="2"/>
  <c r="I43" i="2"/>
  <c r="C43" i="2"/>
  <c r="I42" i="2"/>
  <c r="I41" i="2"/>
  <c r="C41" i="2"/>
  <c r="I40" i="2"/>
  <c r="C40" i="2"/>
  <c r="I39" i="2"/>
  <c r="I38" i="2"/>
  <c r="I37" i="2"/>
  <c r="I36" i="2"/>
  <c r="I35" i="2"/>
  <c r="I34" i="2"/>
  <c r="I33" i="2"/>
  <c r="I32" i="2"/>
  <c r="I31" i="2"/>
  <c r="I30" i="2"/>
  <c r="I29" i="2"/>
  <c r="I28" i="2"/>
  <c r="C28" i="2"/>
  <c r="I27" i="2"/>
  <c r="I26" i="2"/>
  <c r="I25" i="2"/>
  <c r="I24" i="2"/>
  <c r="I23" i="2"/>
  <c r="I22" i="2"/>
  <c r="I21" i="2"/>
  <c r="I19" i="2"/>
  <c r="I18" i="2"/>
  <c r="I17" i="2"/>
  <c r="I16" i="2"/>
  <c r="I15" i="2"/>
  <c r="I13" i="2"/>
  <c r="I12" i="2"/>
  <c r="I11" i="2"/>
  <c r="I10" i="2"/>
  <c r="I9" i="2"/>
  <c r="I8" i="2"/>
  <c r="I7" i="2"/>
  <c r="C6" i="2"/>
  <c r="I5" i="2"/>
  <c r="C5" i="2"/>
  <c r="C4" i="2"/>
  <c r="I3" i="2"/>
  <c r="I2" i="2"/>
  <c r="D264" i="1"/>
  <c r="K264" i="1" s="1"/>
  <c r="K263" i="1"/>
  <c r="D263" i="1"/>
  <c r="D262" i="1"/>
  <c r="K262" i="1" s="1"/>
  <c r="K261" i="1"/>
  <c r="D261" i="1"/>
  <c r="D260" i="1"/>
  <c r="K260" i="1" s="1"/>
  <c r="K259" i="1"/>
  <c r="D259" i="1"/>
  <c r="D258" i="1"/>
  <c r="K258" i="1" s="1"/>
  <c r="K257" i="1"/>
  <c r="D257" i="1"/>
  <c r="D256" i="1"/>
  <c r="K256" i="1" s="1"/>
  <c r="K255" i="1"/>
  <c r="D255" i="1"/>
  <c r="D254" i="1"/>
  <c r="K254" i="1" s="1"/>
  <c r="K253" i="1"/>
  <c r="D253" i="1"/>
  <c r="D252" i="1"/>
  <c r="K252" i="1" s="1"/>
  <c r="K251" i="1"/>
  <c r="D251" i="1"/>
  <c r="D250" i="1"/>
  <c r="K250" i="1" s="1"/>
  <c r="K249" i="1"/>
  <c r="D249" i="1"/>
  <c r="D248" i="1"/>
  <c r="K248" i="1" s="1"/>
  <c r="K247" i="1"/>
  <c r="D247" i="1"/>
  <c r="D246" i="1"/>
  <c r="K246" i="1" s="1"/>
  <c r="K245" i="1"/>
  <c r="D245" i="1"/>
  <c r="D244" i="1"/>
  <c r="K244" i="1" s="1"/>
  <c r="K243" i="1"/>
  <c r="D243" i="1"/>
  <c r="D242" i="1"/>
  <c r="K242" i="1" s="1"/>
  <c r="K241" i="1"/>
  <c r="D241" i="1"/>
  <c r="D240" i="1"/>
  <c r="K240" i="1" s="1"/>
  <c r="K239" i="1"/>
  <c r="D239" i="1"/>
  <c r="D238" i="1"/>
  <c r="K238" i="1" s="1"/>
  <c r="K237" i="1"/>
  <c r="D237" i="1"/>
  <c r="D236" i="1"/>
  <c r="K236" i="1" s="1"/>
  <c r="K235" i="1"/>
  <c r="D235" i="1"/>
  <c r="D234" i="1"/>
  <c r="K234" i="1" s="1"/>
  <c r="K233" i="1"/>
  <c r="D233" i="1"/>
  <c r="D232" i="1"/>
  <c r="K232" i="1" s="1"/>
  <c r="K231" i="1"/>
  <c r="D231" i="1"/>
  <c r="D230" i="1"/>
  <c r="K230" i="1" s="1"/>
  <c r="K229" i="1"/>
  <c r="D229" i="1"/>
  <c r="D228" i="1"/>
  <c r="K228" i="1" s="1"/>
  <c r="K227" i="1"/>
  <c r="D227" i="1"/>
  <c r="D226" i="1"/>
  <c r="K226" i="1" s="1"/>
  <c r="K225" i="1"/>
  <c r="D225" i="1"/>
  <c r="D224" i="1"/>
  <c r="K224" i="1" s="1"/>
  <c r="K223" i="1"/>
  <c r="D223" i="1"/>
  <c r="D222" i="1"/>
  <c r="K222" i="1" s="1"/>
  <c r="K221" i="1"/>
  <c r="D221" i="1"/>
  <c r="D220" i="1"/>
  <c r="K220" i="1" s="1"/>
  <c r="K219" i="1"/>
  <c r="D219" i="1"/>
  <c r="D218" i="1"/>
  <c r="K218" i="1" s="1"/>
  <c r="K217" i="1"/>
  <c r="D217" i="1"/>
  <c r="D216" i="1"/>
  <c r="K216" i="1" s="1"/>
  <c r="K215" i="1"/>
  <c r="D215" i="1"/>
  <c r="D214" i="1"/>
  <c r="K214" i="1" s="1"/>
  <c r="K213" i="1"/>
  <c r="D213" i="1"/>
  <c r="D212" i="1"/>
  <c r="K212" i="1" s="1"/>
  <c r="K211" i="1"/>
  <c r="D211" i="1"/>
  <c r="D210" i="1"/>
  <c r="K210" i="1" s="1"/>
  <c r="K209" i="1"/>
  <c r="D209" i="1"/>
  <c r="D208" i="1"/>
  <c r="K208" i="1" s="1"/>
  <c r="K207" i="1"/>
  <c r="D207" i="1"/>
  <c r="D206" i="1"/>
  <c r="K206" i="1" s="1"/>
  <c r="K205" i="1"/>
  <c r="D205" i="1"/>
  <c r="D204" i="1"/>
  <c r="K204" i="1" s="1"/>
  <c r="K203" i="1"/>
  <c r="D203" i="1"/>
  <c r="D202" i="1"/>
  <c r="K202" i="1" s="1"/>
  <c r="K201" i="1"/>
  <c r="D201" i="1"/>
  <c r="D200" i="1"/>
  <c r="K200" i="1" s="1"/>
  <c r="K199" i="1"/>
  <c r="D199" i="1"/>
  <c r="D198" i="1"/>
  <c r="K198" i="1" s="1"/>
  <c r="K197" i="1"/>
  <c r="D197" i="1"/>
  <c r="D196" i="1"/>
  <c r="K196" i="1" s="1"/>
  <c r="D195" i="1"/>
  <c r="K195" i="1" s="1"/>
  <c r="D194" i="1"/>
  <c r="K194" i="1" s="1"/>
  <c r="K193" i="1"/>
  <c r="D193" i="1"/>
  <c r="D192" i="1"/>
  <c r="K192" i="1" s="1"/>
  <c r="K191" i="1"/>
  <c r="D191" i="1"/>
  <c r="D190" i="1"/>
  <c r="K190" i="1" s="1"/>
  <c r="D189" i="1"/>
  <c r="K189" i="1" s="1"/>
  <c r="D188" i="1"/>
  <c r="K188" i="1" s="1"/>
  <c r="D187" i="1"/>
  <c r="K187" i="1" s="1"/>
  <c r="D186" i="1"/>
  <c r="K186" i="1" s="1"/>
  <c r="D185" i="1"/>
  <c r="K185" i="1" s="1"/>
  <c r="D184" i="1"/>
  <c r="K184" i="1" s="1"/>
  <c r="D183" i="1"/>
  <c r="K183" i="1" s="1"/>
  <c r="D182" i="1"/>
  <c r="K182" i="1" s="1"/>
  <c r="D181" i="1"/>
  <c r="K181" i="1" s="1"/>
  <c r="D180" i="1"/>
  <c r="K180" i="1" s="1"/>
  <c r="D179" i="1"/>
  <c r="K179" i="1" s="1"/>
  <c r="D178" i="1"/>
  <c r="K178" i="1" s="1"/>
  <c r="D177" i="1"/>
  <c r="K177" i="1" s="1"/>
  <c r="D176" i="1"/>
  <c r="K176" i="1" s="1"/>
  <c r="D175" i="1"/>
  <c r="K175" i="1" s="1"/>
  <c r="D174" i="1"/>
  <c r="K174" i="1" s="1"/>
  <c r="D173" i="1"/>
  <c r="K173" i="1" s="1"/>
  <c r="D172" i="1"/>
  <c r="K172" i="1" s="1"/>
  <c r="D171" i="1"/>
  <c r="K171" i="1" s="1"/>
  <c r="D170" i="1"/>
  <c r="K170" i="1" s="1"/>
  <c r="D169" i="1"/>
  <c r="K169" i="1" s="1"/>
  <c r="D168" i="1"/>
  <c r="K168" i="1" s="1"/>
  <c r="D167" i="1"/>
  <c r="K167" i="1" s="1"/>
  <c r="D166" i="1"/>
  <c r="K166" i="1" s="1"/>
  <c r="D165" i="1"/>
  <c r="K165" i="1" s="1"/>
  <c r="D164" i="1"/>
  <c r="K164" i="1" s="1"/>
  <c r="D163" i="1"/>
  <c r="K163" i="1" s="1"/>
  <c r="D162" i="1"/>
  <c r="K162" i="1" s="1"/>
  <c r="D161" i="1"/>
  <c r="K161" i="1" s="1"/>
  <c r="D160" i="1"/>
  <c r="K160" i="1" s="1"/>
  <c r="D159" i="1"/>
  <c r="K159" i="1" s="1"/>
  <c r="D158" i="1"/>
  <c r="K158" i="1" s="1"/>
  <c r="D157" i="1"/>
  <c r="K157" i="1" s="1"/>
  <c r="D156" i="1"/>
  <c r="K156" i="1" s="1"/>
  <c r="D155" i="1"/>
  <c r="K155" i="1" s="1"/>
  <c r="D154" i="1"/>
  <c r="K154" i="1" s="1"/>
  <c r="D153" i="1"/>
  <c r="K153" i="1" s="1"/>
  <c r="D152" i="1"/>
  <c r="K152" i="1" s="1"/>
  <c r="D151" i="1"/>
  <c r="K151" i="1" s="1"/>
  <c r="D150" i="1"/>
  <c r="K150" i="1" s="1"/>
  <c r="D149" i="1"/>
  <c r="K149" i="1" s="1"/>
  <c r="D148" i="1"/>
  <c r="K148" i="1" s="1"/>
  <c r="D147" i="1"/>
  <c r="K147" i="1" s="1"/>
  <c r="D146" i="1"/>
  <c r="K146" i="1" s="1"/>
  <c r="D145" i="1"/>
  <c r="K145" i="1" s="1"/>
  <c r="D144" i="1"/>
  <c r="K144" i="1" s="1"/>
  <c r="D143" i="1"/>
  <c r="K143" i="1" s="1"/>
  <c r="D142" i="1"/>
  <c r="K142" i="1" s="1"/>
  <c r="D141" i="1"/>
  <c r="K141" i="1" s="1"/>
  <c r="D140" i="1"/>
  <c r="K140" i="1" s="1"/>
  <c r="D139" i="1"/>
  <c r="K139" i="1" s="1"/>
  <c r="D138" i="1"/>
  <c r="K138" i="1" s="1"/>
  <c r="D137" i="1"/>
  <c r="K137" i="1" s="1"/>
  <c r="D136" i="1"/>
  <c r="K136" i="1" s="1"/>
  <c r="D135" i="1"/>
  <c r="K135" i="1" s="1"/>
  <c r="D134" i="1"/>
  <c r="K134" i="1" s="1"/>
  <c r="D133" i="1"/>
  <c r="K133" i="1" s="1"/>
  <c r="D132" i="1"/>
  <c r="K132" i="1" s="1"/>
  <c r="D131" i="1"/>
  <c r="K131" i="1" s="1"/>
  <c r="D130" i="1"/>
  <c r="K130" i="1" s="1"/>
  <c r="D129" i="1"/>
  <c r="K129" i="1" s="1"/>
  <c r="D128" i="1"/>
  <c r="K128" i="1" s="1"/>
  <c r="D127" i="1"/>
  <c r="K127" i="1" s="1"/>
  <c r="D126" i="1"/>
  <c r="K126" i="1" s="1"/>
  <c r="D125" i="1"/>
  <c r="K125" i="1" s="1"/>
  <c r="D124" i="1"/>
  <c r="K124" i="1" s="1"/>
  <c r="K123" i="1"/>
  <c r="D123" i="1"/>
  <c r="D122" i="1"/>
  <c r="K122" i="1" s="1"/>
  <c r="D121" i="1"/>
  <c r="K121" i="1" s="1"/>
  <c r="D120" i="1"/>
  <c r="K120" i="1" s="1"/>
  <c r="K119" i="1"/>
  <c r="D119" i="1"/>
  <c r="D118" i="1"/>
  <c r="K118" i="1" s="1"/>
  <c r="D117" i="1"/>
  <c r="K117" i="1" s="1"/>
  <c r="D116" i="1"/>
  <c r="K116" i="1" s="1"/>
  <c r="K115" i="1"/>
  <c r="D115" i="1"/>
  <c r="D114" i="1"/>
  <c r="K114" i="1" s="1"/>
  <c r="D113" i="1"/>
  <c r="K113" i="1" s="1"/>
  <c r="D112" i="1"/>
  <c r="K112" i="1" s="1"/>
  <c r="K111" i="1"/>
  <c r="D111" i="1"/>
  <c r="D110" i="1"/>
  <c r="K110" i="1" s="1"/>
  <c r="D109" i="1"/>
  <c r="K109" i="1" s="1"/>
  <c r="D108" i="1"/>
  <c r="K108" i="1" s="1"/>
  <c r="K107" i="1"/>
  <c r="D107" i="1"/>
  <c r="D106" i="1"/>
  <c r="K106" i="1" s="1"/>
  <c r="D105" i="1"/>
  <c r="K105" i="1" s="1"/>
  <c r="D104" i="1"/>
  <c r="K104" i="1" s="1"/>
  <c r="K103" i="1"/>
  <c r="D103" i="1"/>
  <c r="D102" i="1"/>
  <c r="K102" i="1" s="1"/>
  <c r="D101" i="1"/>
  <c r="K101" i="1" s="1"/>
  <c r="D100" i="1"/>
  <c r="K100" i="1" s="1"/>
  <c r="K99" i="1"/>
  <c r="D99" i="1"/>
  <c r="D98" i="1"/>
  <c r="K98" i="1" s="1"/>
  <c r="D97" i="1"/>
  <c r="K97" i="1" s="1"/>
  <c r="D96" i="1"/>
  <c r="K96" i="1" s="1"/>
  <c r="K95" i="1"/>
  <c r="D95" i="1"/>
  <c r="K94" i="1"/>
  <c r="D94" i="1"/>
  <c r="D93" i="1"/>
  <c r="K93" i="1" s="1"/>
  <c r="K92" i="1"/>
  <c r="D92" i="1"/>
  <c r="D91" i="1"/>
  <c r="K91" i="1" s="1"/>
  <c r="K90" i="1"/>
  <c r="D90" i="1"/>
  <c r="D89" i="1"/>
  <c r="K89" i="1" s="1"/>
  <c r="K88" i="1"/>
  <c r="D88" i="1"/>
  <c r="D87" i="1"/>
  <c r="K87" i="1" s="1"/>
  <c r="K86" i="1"/>
  <c r="D86" i="1"/>
  <c r="D85" i="1"/>
  <c r="K85" i="1" s="1"/>
  <c r="K84" i="1"/>
  <c r="D84" i="1"/>
  <c r="D83" i="1"/>
  <c r="K83" i="1" s="1"/>
  <c r="K82" i="1"/>
  <c r="D82" i="1"/>
  <c r="D81" i="1"/>
  <c r="K81" i="1" s="1"/>
  <c r="K80" i="1"/>
  <c r="D80" i="1"/>
  <c r="D79" i="1"/>
  <c r="K79" i="1" s="1"/>
  <c r="K78" i="1"/>
  <c r="D78" i="1"/>
  <c r="D77" i="1"/>
  <c r="K77" i="1" s="1"/>
  <c r="K76" i="1"/>
  <c r="D76" i="1"/>
  <c r="D75" i="1"/>
  <c r="K75" i="1" s="1"/>
  <c r="K74" i="1"/>
  <c r="D74" i="1"/>
  <c r="D73" i="1"/>
  <c r="K73" i="1" s="1"/>
  <c r="K72" i="1"/>
  <c r="D72" i="1"/>
  <c r="D71" i="1"/>
  <c r="K71" i="1" s="1"/>
  <c r="K70" i="1"/>
  <c r="D70" i="1"/>
  <c r="D69" i="1"/>
  <c r="K69" i="1" s="1"/>
  <c r="K68" i="1"/>
  <c r="D68" i="1"/>
  <c r="D67" i="1"/>
  <c r="K67" i="1" s="1"/>
  <c r="K66" i="1"/>
  <c r="D66" i="1"/>
  <c r="D65" i="1"/>
  <c r="K65" i="1" s="1"/>
  <c r="K64" i="1"/>
  <c r="D64" i="1"/>
  <c r="D63" i="1"/>
  <c r="K63" i="1" s="1"/>
  <c r="K62" i="1"/>
  <c r="D62" i="1"/>
  <c r="D61" i="1"/>
  <c r="K61" i="1" s="1"/>
  <c r="K60" i="1"/>
  <c r="D60" i="1"/>
  <c r="D59" i="1"/>
  <c r="K59" i="1" s="1"/>
  <c r="D58" i="1"/>
  <c r="K58" i="1" s="1"/>
  <c r="D57" i="1"/>
  <c r="K57" i="1" s="1"/>
  <c r="D56" i="1"/>
  <c r="K56" i="1" s="1"/>
  <c r="D55" i="1"/>
  <c r="K55" i="1" s="1"/>
  <c r="D54" i="1"/>
  <c r="K54" i="1" s="1"/>
  <c r="D53" i="1"/>
  <c r="K53" i="1" s="1"/>
  <c r="D52" i="1"/>
  <c r="K52" i="1" s="1"/>
  <c r="D51" i="1"/>
  <c r="K51" i="1" s="1"/>
  <c r="D50" i="1"/>
  <c r="K50" i="1" s="1"/>
  <c r="D49" i="1"/>
  <c r="K49" i="1" s="1"/>
  <c r="D48" i="1"/>
  <c r="K48" i="1" s="1"/>
  <c r="D47" i="1"/>
  <c r="K47" i="1" s="1"/>
  <c r="D46" i="1"/>
  <c r="K46" i="1" s="1"/>
  <c r="D45" i="1"/>
  <c r="K45" i="1" s="1"/>
  <c r="D44" i="1"/>
  <c r="K44" i="1" s="1"/>
  <c r="D43" i="1"/>
  <c r="K43" i="1" s="1"/>
  <c r="D42" i="1"/>
  <c r="K42" i="1" s="1"/>
  <c r="D41" i="1"/>
  <c r="K41" i="1" s="1"/>
  <c r="D40" i="1"/>
  <c r="K40" i="1" s="1"/>
  <c r="D39" i="1"/>
  <c r="K39" i="1" s="1"/>
  <c r="D38" i="1"/>
  <c r="K38" i="1" s="1"/>
  <c r="D37" i="1"/>
  <c r="K37" i="1" s="1"/>
  <c r="D36" i="1"/>
  <c r="K36" i="1" s="1"/>
  <c r="D35" i="1"/>
  <c r="K35" i="1" s="1"/>
  <c r="D34" i="1"/>
  <c r="K34" i="1" s="1"/>
  <c r="D33" i="1"/>
  <c r="K33" i="1" s="1"/>
  <c r="D32" i="1"/>
  <c r="K32" i="1" s="1"/>
  <c r="D31" i="1"/>
  <c r="K31" i="1" s="1"/>
  <c r="D30" i="1"/>
  <c r="K30" i="1" s="1"/>
  <c r="D29" i="1"/>
  <c r="K29" i="1" s="1"/>
  <c r="D28" i="1"/>
  <c r="K28" i="1" s="1"/>
  <c r="D27" i="1"/>
  <c r="K27" i="1" s="1"/>
  <c r="D26" i="1"/>
  <c r="K26" i="1" s="1"/>
  <c r="D25" i="1"/>
  <c r="K25" i="1" s="1"/>
  <c r="D24" i="1"/>
  <c r="K24" i="1" s="1"/>
  <c r="D23" i="1"/>
  <c r="K23" i="1" s="1"/>
  <c r="D22" i="1"/>
  <c r="K22" i="1" s="1"/>
  <c r="D21" i="1"/>
  <c r="K21" i="1" s="1"/>
  <c r="D20" i="1"/>
  <c r="K20" i="1" s="1"/>
  <c r="D19" i="1"/>
  <c r="K19" i="1" s="1"/>
  <c r="D18" i="1"/>
  <c r="K18" i="1" s="1"/>
  <c r="D17" i="1"/>
  <c r="K17" i="1" s="1"/>
  <c r="D16" i="1"/>
  <c r="K16" i="1" s="1"/>
  <c r="D15" i="1"/>
  <c r="K15" i="1" s="1"/>
  <c r="D14" i="1"/>
  <c r="K14" i="1" s="1"/>
  <c r="D13" i="1"/>
  <c r="K13" i="1" s="1"/>
  <c r="D12" i="1"/>
  <c r="K12" i="1" s="1"/>
  <c r="D11" i="1"/>
  <c r="K11" i="1" s="1"/>
  <c r="D10" i="1"/>
  <c r="K10" i="1" s="1"/>
  <c r="D9" i="1"/>
  <c r="K9" i="1" s="1"/>
  <c r="D8" i="1"/>
  <c r="K8" i="1" s="1"/>
  <c r="D7" i="1"/>
  <c r="K7" i="1" s="1"/>
  <c r="D6" i="1"/>
  <c r="K6" i="1" s="1"/>
  <c r="D5" i="1"/>
  <c r="K5" i="1" s="1"/>
  <c r="D4" i="1"/>
  <c r="K4" i="1" s="1"/>
  <c r="D3" i="1"/>
  <c r="K3" i="1" s="1"/>
  <c r="D2" i="1"/>
  <c r="K2" i="1" s="1"/>
</calcChain>
</file>

<file path=xl/comments1.xml><?xml version="1.0" encoding="utf-8"?>
<comments xmlns="http://schemas.openxmlformats.org/spreadsheetml/2006/main">
  <authors>
    <author/>
  </authors>
  <commentList>
    <comment ref="E355" authorId="0">
      <text>
        <r>
          <rPr>
            <b/>
            <sz val="8"/>
            <color rgb="FF000000"/>
            <rFont val="Calibri"/>
            <family val="2"/>
          </rPr>
          <t xml:space="preserve">students:
</t>
        </r>
      </text>
    </comment>
  </commentList>
</comments>
</file>

<file path=xl/sharedStrings.xml><?xml version="1.0" encoding="utf-8"?>
<sst xmlns="http://schemas.openxmlformats.org/spreadsheetml/2006/main" count="4522" uniqueCount="341">
  <si>
    <t>we have</t>
  </si>
  <si>
    <t>ID</t>
  </si>
  <si>
    <t>dilution</t>
  </si>
  <si>
    <t>multiplier</t>
  </si>
  <si>
    <t>Location sample was collected</t>
  </si>
  <si>
    <t>Site</t>
  </si>
  <si>
    <t>Type</t>
  </si>
  <si>
    <t>Date/time</t>
  </si>
  <si>
    <t>Nitrate Probe</t>
  </si>
  <si>
    <t>Lachat NO3 ppm</t>
  </si>
  <si>
    <t>Corrected Lachat NO3 (ppm)</t>
  </si>
  <si>
    <t>Lachat</t>
  </si>
  <si>
    <t>x</t>
  </si>
  <si>
    <t>1:9</t>
  </si>
  <si>
    <t>AES-3-DG</t>
  </si>
  <si>
    <t>Aes</t>
  </si>
  <si>
    <t>DG</t>
  </si>
  <si>
    <t>2:8</t>
  </si>
  <si>
    <t>AES-1-DG</t>
  </si>
  <si>
    <t>AES-DG-South</t>
  </si>
  <si>
    <t>none</t>
  </si>
  <si>
    <t>AL-Rainwater</t>
  </si>
  <si>
    <t>AL</t>
  </si>
  <si>
    <t>Rainwater</t>
  </si>
  <si>
    <t>AL-SR-1</t>
  </si>
  <si>
    <t>SR</t>
  </si>
  <si>
    <t>AL-SR-3</t>
  </si>
  <si>
    <t>AL-SR-Manual</t>
  </si>
  <si>
    <t>AL-SR-7</t>
  </si>
  <si>
    <t>AL-SR-5</t>
  </si>
  <si>
    <t>AL-SR-1/2</t>
  </si>
  <si>
    <t>AL-SR-3/4</t>
  </si>
  <si>
    <t>AL-SR-5/6</t>
  </si>
  <si>
    <t>CAF-DG</t>
  </si>
  <si>
    <t>CAF</t>
  </si>
  <si>
    <t>CAF-Rain</t>
  </si>
  <si>
    <t>CAF-Rain-Water</t>
  </si>
  <si>
    <t>CAF-TL-8</t>
  </si>
  <si>
    <t>TL</t>
  </si>
  <si>
    <t>CAF-TL-4</t>
  </si>
  <si>
    <t>CAF-TL</t>
  </si>
  <si>
    <t>CAF-TL-1</t>
  </si>
  <si>
    <t>CAF-TL-13</t>
  </si>
  <si>
    <t>CAF-TL-15</t>
  </si>
  <si>
    <t>CAF-TL-16</t>
  </si>
  <si>
    <t>CAF-TL-2</t>
  </si>
  <si>
    <t>CAF-TL-3</t>
  </si>
  <si>
    <t>CAF-TL-5</t>
  </si>
  <si>
    <t>CAF-TL-6</t>
  </si>
  <si>
    <t>CAF-TL-11</t>
  </si>
  <si>
    <t>CAF-TL-12</t>
  </si>
  <si>
    <t>CAF-TL-17</t>
  </si>
  <si>
    <t>CAF-TL-18</t>
  </si>
  <si>
    <t>CAF-TL-19</t>
  </si>
  <si>
    <t>CAF-TL-20</t>
  </si>
  <si>
    <t>CAF-TL-22</t>
  </si>
  <si>
    <t>CAF-TL-24</t>
  </si>
  <si>
    <t>CAF-TL5</t>
  </si>
  <si>
    <t>CAF-TL-7</t>
  </si>
  <si>
    <t>CAF-TL-9</t>
  </si>
  <si>
    <t>CAF-TL-10</t>
  </si>
  <si>
    <t>Hop-2</t>
  </si>
  <si>
    <t>Hooper</t>
  </si>
  <si>
    <t>streamflow</t>
  </si>
  <si>
    <t>Hop-4</t>
  </si>
  <si>
    <t>Hop-7</t>
  </si>
  <si>
    <t>Hop-10</t>
  </si>
  <si>
    <t>Hop-12</t>
  </si>
  <si>
    <t>Hop-14</t>
  </si>
  <si>
    <t>HOP-1</t>
  </si>
  <si>
    <t>HOP-4</t>
  </si>
  <si>
    <t>HOP-6</t>
  </si>
  <si>
    <t>HOP-8</t>
  </si>
  <si>
    <t>HOP-10</t>
  </si>
  <si>
    <t>HOP-11</t>
  </si>
  <si>
    <t>HOP-13</t>
  </si>
  <si>
    <t>HOP-15</t>
  </si>
  <si>
    <t>HOP-18</t>
  </si>
  <si>
    <t>HOP-22</t>
  </si>
  <si>
    <t>HOP-24</t>
  </si>
  <si>
    <t>HOP-Manual</t>
  </si>
  <si>
    <t>HOP-2</t>
  </si>
  <si>
    <t>HOP-3</t>
  </si>
  <si>
    <t>HOP-5</t>
  </si>
  <si>
    <t>HOP-7</t>
  </si>
  <si>
    <t>HOP-9</t>
  </si>
  <si>
    <t>Hop-1</t>
  </si>
  <si>
    <t>5:5</t>
  </si>
  <si>
    <t>J-3-DG</t>
  </si>
  <si>
    <t>J</t>
  </si>
  <si>
    <t>J-DG-6</t>
  </si>
  <si>
    <t>J-DG-3</t>
  </si>
  <si>
    <t>J-DG-9</t>
  </si>
  <si>
    <t>J-9-DL</t>
  </si>
  <si>
    <t>DL</t>
  </si>
  <si>
    <t>J-6-DL</t>
  </si>
  <si>
    <t>J-3-DL</t>
  </si>
  <si>
    <t>GB-J11</t>
  </si>
  <si>
    <t>Grab</t>
  </si>
  <si>
    <t>GB-J4</t>
  </si>
  <si>
    <t>GB-J7/J8</t>
  </si>
  <si>
    <t>GB-J-SHED</t>
  </si>
  <si>
    <t>GB-J-FLUME</t>
  </si>
  <si>
    <t>J-6-ML</t>
  </si>
  <si>
    <t>ML</t>
  </si>
  <si>
    <t>J-3-ML</t>
  </si>
  <si>
    <t>J-6-SL</t>
  </si>
  <si>
    <t>SL</t>
  </si>
  <si>
    <t>J-3-SL</t>
  </si>
  <si>
    <t>J-9-SL</t>
  </si>
  <si>
    <t>J-SR-1</t>
  </si>
  <si>
    <t>J-SR-2</t>
  </si>
  <si>
    <t>J-SR-4</t>
  </si>
  <si>
    <t>J-SR-6</t>
  </si>
  <si>
    <t>J-SR-7</t>
  </si>
  <si>
    <t>J-SR-9</t>
  </si>
  <si>
    <t>J-SR-11</t>
  </si>
  <si>
    <t>J-SR-15</t>
  </si>
  <si>
    <t>J-SR-18</t>
  </si>
  <si>
    <t>J-SR-21</t>
  </si>
  <si>
    <t>J-SR-23</t>
  </si>
  <si>
    <t>J-SR-24</t>
  </si>
  <si>
    <t>J-SR-Grab</t>
  </si>
  <si>
    <t>J-SR-3</t>
  </si>
  <si>
    <t>J-SR-8</t>
  </si>
  <si>
    <t>J-SR-10</t>
  </si>
  <si>
    <t>J-SR-12</t>
  </si>
  <si>
    <t>J-SR-14</t>
  </si>
  <si>
    <t>J-SR-16</t>
  </si>
  <si>
    <t>J-SR-20</t>
  </si>
  <si>
    <t>J-SR-5</t>
  </si>
  <si>
    <t>J-SR-13</t>
  </si>
  <si>
    <t>J-6-W</t>
  </si>
  <si>
    <t>W</t>
  </si>
  <si>
    <t>J-7-W</t>
  </si>
  <si>
    <t>J-9-W</t>
  </si>
  <si>
    <t>J-11-W</t>
  </si>
  <si>
    <t>J-5-W</t>
  </si>
  <si>
    <t>J-12-W</t>
  </si>
  <si>
    <t>OD-9-DG</t>
  </si>
  <si>
    <t>OD</t>
  </si>
  <si>
    <t>OD-TL-2</t>
  </si>
  <si>
    <t>OD-TL-5</t>
  </si>
  <si>
    <t>OD-TL-7</t>
  </si>
  <si>
    <t>OD-TL-13</t>
  </si>
  <si>
    <t>OD-TL-1</t>
  </si>
  <si>
    <t>OD-TL-10</t>
  </si>
  <si>
    <t>OD-TL-4</t>
  </si>
  <si>
    <t>OD-TL-12</t>
  </si>
  <si>
    <t>OD-TL-16</t>
  </si>
  <si>
    <t>OD-TL-19</t>
  </si>
  <si>
    <t>OD-TL-22</t>
  </si>
  <si>
    <t>OD-TL-Grab</t>
  </si>
  <si>
    <t>OD-TL-3</t>
  </si>
  <si>
    <t>OD-TL-6</t>
  </si>
  <si>
    <t>OD-TL-8</t>
  </si>
  <si>
    <t>OD-TL-9</t>
  </si>
  <si>
    <t>OD-TL-11</t>
  </si>
  <si>
    <t>OD-11-W</t>
  </si>
  <si>
    <t>W-11-DG</t>
  </si>
  <si>
    <t>W-12-DG</t>
  </si>
  <si>
    <t>W-DG-11</t>
  </si>
  <si>
    <t>W-DG-12</t>
  </si>
  <si>
    <t>W-11-DL</t>
  </si>
  <si>
    <t>W-12-DL</t>
  </si>
  <si>
    <t>W-11-ML</t>
  </si>
  <si>
    <t>W-12-ML</t>
  </si>
  <si>
    <t>W-11-SL</t>
  </si>
  <si>
    <t>W-12-SL</t>
  </si>
  <si>
    <t>W-SR-Grab</t>
  </si>
  <si>
    <t>W-SR-3</t>
  </si>
  <si>
    <t>Unknown</t>
  </si>
  <si>
    <t>W-1-W</t>
  </si>
  <si>
    <t>W-2-W</t>
  </si>
  <si>
    <t>W-11-W</t>
  </si>
  <si>
    <t>W-8-W</t>
  </si>
  <si>
    <t>W-6-W</t>
  </si>
  <si>
    <t>W-5-W</t>
  </si>
  <si>
    <t>W-4-W</t>
  </si>
  <si>
    <t>Location</t>
  </si>
  <si>
    <t>Date</t>
  </si>
  <si>
    <t>Time</t>
  </si>
  <si>
    <t>Dilution</t>
  </si>
  <si>
    <t>Ratio</t>
  </si>
  <si>
    <t>AL-SR-8</t>
  </si>
  <si>
    <t>10:0</t>
  </si>
  <si>
    <t>AL-SR 5+6</t>
  </si>
  <si>
    <t>11.4/11.62</t>
  </si>
  <si>
    <t>AL-SR-9/10</t>
  </si>
  <si>
    <t>CAF LYS-S</t>
  </si>
  <si>
    <t>LYS</t>
  </si>
  <si>
    <t>14.3/15.94</t>
  </si>
  <si>
    <t>CAF TL-2</t>
  </si>
  <si>
    <t>CAF TL-11</t>
  </si>
  <si>
    <t>&lt;1</t>
  </si>
  <si>
    <t>CAF TL-13</t>
  </si>
  <si>
    <t>CAF TL-8</t>
  </si>
  <si>
    <t>CAF TL-10</t>
  </si>
  <si>
    <t>12.2/13.00</t>
  </si>
  <si>
    <t>CAF TL-7</t>
  </si>
  <si>
    <t>CAF TL-5</t>
  </si>
  <si>
    <t>CAF TL-4</t>
  </si>
  <si>
    <t>CAF TL-9</t>
  </si>
  <si>
    <t>CAF TL-12</t>
  </si>
  <si>
    <t>11.1/11.34</t>
  </si>
  <si>
    <t>CAF TL-15</t>
  </si>
  <si>
    <t>12.6/13.48</t>
  </si>
  <si>
    <t>11.9/12.06</t>
  </si>
  <si>
    <t>CAF TL-6</t>
  </si>
  <si>
    <t>11.3/11.14</t>
  </si>
  <si>
    <t>11.4/11.58</t>
  </si>
  <si>
    <t>J-9-DG</t>
  </si>
  <si>
    <t xml:space="preserve">J-6-W </t>
  </si>
  <si>
    <t>J-2-W</t>
  </si>
  <si>
    <t>J-4-W</t>
  </si>
  <si>
    <t>J-8-W</t>
  </si>
  <si>
    <t>J-3-W</t>
  </si>
  <si>
    <t>J-1-W</t>
  </si>
  <si>
    <t>AES</t>
  </si>
  <si>
    <t>Hoop</t>
  </si>
  <si>
    <t>Lachat (ppm)</t>
  </si>
  <si>
    <t>Lachat ppm (adjusted)</t>
  </si>
  <si>
    <t>probe (ppm)</t>
  </si>
  <si>
    <t>Stream</t>
  </si>
  <si>
    <t>AES-3-W</t>
  </si>
  <si>
    <t>AES-DG-7</t>
  </si>
  <si>
    <t>AL-1</t>
  </si>
  <si>
    <t>AL-10</t>
  </si>
  <si>
    <t>AL-19</t>
  </si>
  <si>
    <t>AL-23</t>
  </si>
  <si>
    <t>AL-3</t>
  </si>
  <si>
    <t>AL-5</t>
  </si>
  <si>
    <t>AL-6</t>
  </si>
  <si>
    <t>AL-Manual</t>
  </si>
  <si>
    <t>CAF Stream</t>
  </si>
  <si>
    <t>CAF-DG-1</t>
  </si>
  <si>
    <t>CAF-SR-1</t>
  </si>
  <si>
    <t>CAF-SR-10</t>
  </si>
  <si>
    <t>CAF-SR-9</t>
  </si>
  <si>
    <t>CAF-TL-Man</t>
  </si>
  <si>
    <t>Hoop-3</t>
  </si>
  <si>
    <t>Hoop-Manual</t>
  </si>
  <si>
    <t>J-SR-19</t>
  </si>
  <si>
    <t>J-SR-22</t>
  </si>
  <si>
    <t>OD-DG-NF</t>
  </si>
  <si>
    <t>OD-DG-SF</t>
  </si>
  <si>
    <t>OD-TL-23</t>
  </si>
  <si>
    <t>W-3-W</t>
  </si>
  <si>
    <t>W-7-hole</t>
  </si>
  <si>
    <t>W-Manual</t>
  </si>
  <si>
    <t>W-SR-1</t>
  </si>
  <si>
    <t>W-SR-11</t>
  </si>
  <si>
    <t>W-SR-12</t>
  </si>
  <si>
    <t>W-SR-4</t>
  </si>
  <si>
    <t>W-SR-6</t>
  </si>
  <si>
    <t>100&lt;</t>
  </si>
  <si>
    <t>NA</t>
  </si>
  <si>
    <t>Sample No.</t>
  </si>
  <si>
    <t>Dilution Factor</t>
  </si>
  <si>
    <t>Sample ID</t>
  </si>
  <si>
    <t>Sample Date</t>
  </si>
  <si>
    <t>v</t>
  </si>
  <si>
    <t>Good</t>
  </si>
  <si>
    <t>Sample #</t>
  </si>
  <si>
    <t>NO3 probe</t>
  </si>
  <si>
    <t>Samples to be sent to WSU</t>
  </si>
  <si>
    <t>sample</t>
  </si>
  <si>
    <t>tray</t>
  </si>
  <si>
    <t>ppm</t>
  </si>
  <si>
    <t>ppm (corrected)</t>
  </si>
  <si>
    <t>probe</t>
  </si>
  <si>
    <t>corrected Lachat</t>
  </si>
  <si>
    <t>dup?</t>
  </si>
  <si>
    <t>Tray</t>
  </si>
  <si>
    <t>old</t>
  </si>
  <si>
    <t>new</t>
  </si>
  <si>
    <t>final</t>
  </si>
  <si>
    <t>old probe</t>
  </si>
  <si>
    <t>Sample 019</t>
  </si>
  <si>
    <t>Sample 033</t>
  </si>
  <si>
    <t>Sample 034</t>
  </si>
  <si>
    <t>Sample 035</t>
  </si>
  <si>
    <t>Sample 036</t>
  </si>
  <si>
    <t>Sample 006</t>
  </si>
  <si>
    <t>Sample 007</t>
  </si>
  <si>
    <t>Sample 003</t>
  </si>
  <si>
    <t>Sample 004</t>
  </si>
  <si>
    <t>Sample 048</t>
  </si>
  <si>
    <t>Sample 008</t>
  </si>
  <si>
    <t>Sample 038</t>
  </si>
  <si>
    <t>Sample 050</t>
  </si>
  <si>
    <t>Sample 002</t>
  </si>
  <si>
    <t>Sample 001</t>
  </si>
  <si>
    <t>Sample 049</t>
  </si>
  <si>
    <t>Sample 009</t>
  </si>
  <si>
    <t>Sample 010</t>
  </si>
  <si>
    <t>Sample 021</t>
  </si>
  <si>
    <t>Sample 027</t>
  </si>
  <si>
    <t>Sample 041</t>
  </si>
  <si>
    <t>Sample 043</t>
  </si>
  <si>
    <t>Sample 040</t>
  </si>
  <si>
    <t>Sample 028</t>
  </si>
  <si>
    <t>Sample 005</t>
  </si>
  <si>
    <t>Sample 051</t>
  </si>
  <si>
    <t>Sample 032</t>
  </si>
  <si>
    <t>Sample 023</t>
  </si>
  <si>
    <t>Sample 037</t>
  </si>
  <si>
    <t>Sample 039</t>
  </si>
  <si>
    <t>Sample 024</t>
  </si>
  <si>
    <t>Sample 042</t>
  </si>
  <si>
    <t>Sample 055</t>
  </si>
  <si>
    <t>Sample 044</t>
  </si>
  <si>
    <t>Sample 046</t>
  </si>
  <si>
    <t>Sample 045</t>
  </si>
  <si>
    <t>Sample 029</t>
  </si>
  <si>
    <t>AL-SR-10</t>
  </si>
  <si>
    <t>Sample 018</t>
  </si>
  <si>
    <t>Sample 014</t>
  </si>
  <si>
    <t>Sample 026</t>
  </si>
  <si>
    <t>Sample 056</t>
  </si>
  <si>
    <t>Sample 012</t>
  </si>
  <si>
    <t>Sample 020</t>
  </si>
  <si>
    <t>Sample 013</t>
  </si>
  <si>
    <t>Sample 011</t>
  </si>
  <si>
    <t>Sample 016</t>
  </si>
  <si>
    <t>Sample 017</t>
  </si>
  <si>
    <t>Sample 015</t>
  </si>
  <si>
    <t>Sample 030</t>
  </si>
  <si>
    <t>Sample 054</t>
  </si>
  <si>
    <t>Sample 031</t>
  </si>
  <si>
    <t>Sample 022</t>
  </si>
  <si>
    <t>Sample 052</t>
  </si>
  <si>
    <t>Sample 053</t>
  </si>
  <si>
    <t>Sample 025</t>
  </si>
  <si>
    <t>Sample 047</t>
  </si>
  <si>
    <t xml:space="preserve">Abstract: </t>
  </si>
  <si>
    <t xml:space="preserve">Lachat flow injection analyzer (FIA) nitrate concentrations for water samples collected at Cook Agronomy Farm (CAF), Alan Lyons (AL), Hooper (Hoop), and 4 TierII fields: (Aes,OD,W,J). Date of collection covers the 2013-2016 water years. Data collected for REACCH and SCF projects. </t>
  </si>
  <si>
    <t>Title:</t>
  </si>
  <si>
    <t>Water Nitrate Concentrations for REACCH and SCF projects, 2013-2016</t>
  </si>
  <si>
    <t xml:space="preserve">Keywords: </t>
  </si>
  <si>
    <t>nitrate, streamflow, tile line, well, surface runoff, FIA, Lachat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</si>
</sst>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[$-409]General"/>
    <numFmt numFmtId="165" formatCode="[$-409]h&quot;:&quot;mm"/>
    <numFmt numFmtId="166" formatCode="m/d/yy&quot; &quot;h&quot;:&quot;mm;@"/>
    <numFmt numFmtId="167" formatCode="[$-409]m/d/yyyy&quot; &quot;h&quot;:&quot;mm"/>
    <numFmt numFmtId="168" formatCode="[$-409]m/d/yyyy"/>
    <numFmt numFmtId="169" formatCode="h:mm;@"/>
    <numFmt numFmtId="170" formatCode="m/d/yy\ h:mm;@"/>
    <numFmt numFmtId="171" formatCode="m/d/yy;@"/>
  </numFmts>
  <fonts count="10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8.3000000000000007"/>
      <color rgb="FF000000"/>
      <name val="Arial"/>
      <family val="2"/>
    </font>
    <font>
      <b/>
      <sz val="8"/>
      <color rgb="FF000000"/>
      <name val="Calibri"/>
      <family val="2"/>
    </font>
    <font>
      <b/>
      <i/>
      <sz val="16"/>
      <color rgb="FF000000"/>
      <name val="Calibri"/>
      <family val="2"/>
    </font>
    <font>
      <b/>
      <i/>
      <u/>
      <sz val="11"/>
      <color rgb="FF000000"/>
      <name val="Calibri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8">
    <xf numFmtId="164" fontId="0" fillId="0" borderId="0"/>
    <xf numFmtId="164" fontId="7" fillId="0" borderId="0">
      <alignment horizontal="center"/>
    </xf>
    <xf numFmtId="164" fontId="7" fillId="0" borderId="0">
      <alignment horizontal="center" textRotation="90"/>
    </xf>
    <xf numFmtId="0" fontId="2" fillId="0" borderId="0"/>
    <xf numFmtId="164" fontId="8" fillId="0" borderId="0"/>
    <xf numFmtId="164" fontId="8" fillId="0" borderId="0"/>
    <xf numFmtId="0" fontId="1" fillId="0" borderId="0"/>
    <xf numFmtId="0" fontId="1" fillId="0" borderId="0"/>
  </cellStyleXfs>
  <cellXfs count="116">
    <xf numFmtId="164" fontId="0" fillId="0" borderId="0" xfId="0"/>
    <xf numFmtId="164" fontId="3" fillId="0" borderId="1" xfId="0" applyFont="1" applyBorder="1"/>
    <xf numFmtId="164" fontId="3" fillId="0" borderId="0" xfId="0" applyFont="1" applyBorder="1"/>
    <xf numFmtId="0" fontId="3" fillId="0" borderId="0" xfId="0" applyNumberFormat="1" applyFont="1" applyBorder="1"/>
    <xf numFmtId="164" fontId="4" fillId="0" borderId="2" xfId="0" applyFont="1" applyFill="1" applyBorder="1" applyAlignment="1">
      <alignment wrapText="1"/>
    </xf>
    <xf numFmtId="164" fontId="4" fillId="2" borderId="2" xfId="0" applyFont="1" applyFill="1" applyBorder="1" applyAlignment="1">
      <alignment wrapText="1"/>
    </xf>
    <xf numFmtId="164" fontId="4" fillId="3" borderId="3" xfId="0" applyFont="1" applyFill="1" applyBorder="1" applyAlignment="1">
      <alignment wrapText="1"/>
    </xf>
    <xf numFmtId="165" fontId="0" fillId="0" borderId="0" xfId="0" applyNumberFormat="1"/>
    <xf numFmtId="0" fontId="0" fillId="0" borderId="0" xfId="0" applyNumberFormat="1"/>
    <xf numFmtId="164" fontId="0" fillId="0" borderId="2" xfId="0" applyBorder="1"/>
    <xf numFmtId="166" fontId="0" fillId="0" borderId="2" xfId="0" applyNumberFormat="1" applyBorder="1"/>
    <xf numFmtId="164" fontId="0" fillId="0" borderId="2" xfId="0" applyFill="1" applyBorder="1"/>
    <xf numFmtId="164" fontId="5" fillId="4" borderId="4" xfId="0" applyFont="1" applyFill="1" applyBorder="1" applyAlignment="1">
      <alignment horizontal="right" wrapText="1"/>
    </xf>
    <xf numFmtId="164" fontId="0" fillId="3" borderId="0" xfId="0" applyFill="1"/>
    <xf numFmtId="164" fontId="3" fillId="0" borderId="2" xfId="0" applyFont="1" applyBorder="1"/>
    <xf numFmtId="167" fontId="0" fillId="0" borderId="2" xfId="0" applyNumberFormat="1" applyBorder="1"/>
    <xf numFmtId="167" fontId="3" fillId="0" borderId="2" xfId="0" applyNumberFormat="1" applyFont="1" applyBorder="1"/>
    <xf numFmtId="164" fontId="3" fillId="0" borderId="5" xfId="0" applyFont="1" applyBorder="1"/>
    <xf numFmtId="167" fontId="0" fillId="0" borderId="5" xfId="0" applyNumberFormat="1" applyBorder="1"/>
    <xf numFmtId="164" fontId="0" fillId="0" borderId="5" xfId="0" applyBorder="1"/>
    <xf numFmtId="164" fontId="3" fillId="0" borderId="0" xfId="0" applyFont="1"/>
    <xf numFmtId="164" fontId="0" fillId="0" borderId="0" xfId="0" applyBorder="1"/>
    <xf numFmtId="166" fontId="0" fillId="0" borderId="5" xfId="0" applyNumberFormat="1" applyBorder="1"/>
    <xf numFmtId="168" fontId="0" fillId="0" borderId="5" xfId="0" applyNumberFormat="1" applyBorder="1"/>
    <xf numFmtId="164" fontId="0" fillId="0" borderId="5" xfId="0" applyFill="1" applyBorder="1"/>
    <xf numFmtId="167" fontId="0" fillId="0" borderId="6" xfId="0" applyNumberFormat="1" applyBorder="1"/>
    <xf numFmtId="164" fontId="0" fillId="0" borderId="6" xfId="0" applyBorder="1"/>
    <xf numFmtId="164" fontId="0" fillId="0" borderId="6" xfId="0" applyFill="1" applyBorder="1"/>
    <xf numFmtId="164" fontId="3" fillId="0" borderId="6" xfId="0" applyFont="1" applyBorder="1"/>
    <xf numFmtId="167" fontId="3" fillId="0" borderId="5" xfId="0" applyNumberFormat="1" applyFont="1" applyBorder="1"/>
    <xf numFmtId="164" fontId="0" fillId="0" borderId="0" xfId="0" applyFill="1" applyBorder="1"/>
    <xf numFmtId="0" fontId="0" fillId="0" borderId="0" xfId="0" applyNumberFormat="1" applyBorder="1"/>
    <xf numFmtId="164" fontId="3" fillId="0" borderId="6" xfId="0" applyFont="1" applyFill="1" applyBorder="1" applyAlignment="1">
      <alignment wrapText="1"/>
    </xf>
    <xf numFmtId="164" fontId="3" fillId="0" borderId="5" xfId="0" applyFont="1" applyFill="1" applyBorder="1" applyAlignment="1">
      <alignment wrapText="1"/>
    </xf>
    <xf numFmtId="167" fontId="3" fillId="0" borderId="5" xfId="0" applyNumberFormat="1" applyFont="1" applyFill="1" applyBorder="1" applyAlignment="1">
      <alignment wrapText="1"/>
    </xf>
    <xf numFmtId="164" fontId="0" fillId="5" borderId="2" xfId="0" applyFill="1" applyBorder="1"/>
    <xf numFmtId="0" fontId="2" fillId="0" borderId="0" xfId="3" applyBorder="1"/>
    <xf numFmtId="14" fontId="2" fillId="0" borderId="0" xfId="3" applyNumberFormat="1" applyBorder="1"/>
    <xf numFmtId="0" fontId="9" fillId="0" borderId="0" xfId="3" applyFont="1" applyBorder="1"/>
    <xf numFmtId="169" fontId="2" fillId="0" borderId="0" xfId="3" applyNumberFormat="1" applyBorder="1"/>
    <xf numFmtId="0" fontId="2" fillId="0" borderId="0" xfId="3" applyNumberFormat="1" applyBorder="1"/>
    <xf numFmtId="20" fontId="2" fillId="0" borderId="0" xfId="3" applyNumberFormat="1" applyBorder="1"/>
    <xf numFmtId="0" fontId="5" fillId="6" borderId="0" xfId="3" applyFont="1" applyFill="1" applyBorder="1" applyAlignment="1">
      <alignment horizontal="right" wrapText="1"/>
    </xf>
    <xf numFmtId="165" fontId="0" fillId="0" borderId="0" xfId="0" applyNumberFormat="1" applyBorder="1"/>
    <xf numFmtId="164" fontId="5" fillId="4" borderId="0" xfId="0" applyFont="1" applyFill="1" applyBorder="1" applyAlignment="1">
      <alignment horizontal="right" wrapText="1"/>
    </xf>
    <xf numFmtId="14" fontId="0" fillId="0" borderId="0" xfId="0" applyNumberFormat="1" applyBorder="1"/>
    <xf numFmtId="14" fontId="3" fillId="0" borderId="0" xfId="0" applyNumberFormat="1" applyFont="1" applyBorder="1"/>
    <xf numFmtId="20" fontId="2" fillId="0" borderId="0" xfId="3" applyNumberFormat="1" applyFill="1" applyBorder="1"/>
    <xf numFmtId="164" fontId="9" fillId="0" borderId="7" xfId="0" applyFont="1" applyBorder="1"/>
    <xf numFmtId="164" fontId="0" fillId="0" borderId="7" xfId="0" applyBorder="1"/>
    <xf numFmtId="164" fontId="9" fillId="0" borderId="8" xfId="0" applyFont="1" applyBorder="1"/>
    <xf numFmtId="164" fontId="0" fillId="0" borderId="8" xfId="0" applyBorder="1"/>
    <xf numFmtId="22" fontId="0" fillId="0" borderId="7" xfId="0" applyNumberFormat="1" applyBorder="1"/>
    <xf numFmtId="170" fontId="0" fillId="0" borderId="7" xfId="0" applyNumberFormat="1" applyBorder="1"/>
    <xf numFmtId="16" fontId="0" fillId="0" borderId="7" xfId="0" applyNumberFormat="1" applyBorder="1"/>
    <xf numFmtId="164" fontId="9" fillId="0" borderId="0" xfId="0" applyFont="1" applyBorder="1"/>
    <xf numFmtId="164" fontId="5" fillId="6" borderId="0" xfId="0" applyFont="1" applyFill="1" applyBorder="1" applyAlignment="1">
      <alignment horizontal="right" wrapText="1"/>
    </xf>
    <xf numFmtId="0" fontId="1" fillId="0" borderId="0" xfId="6"/>
    <xf numFmtId="0" fontId="9" fillId="0" borderId="0" xfId="6" applyFont="1"/>
    <xf numFmtId="0" fontId="9" fillId="0" borderId="7" xfId="6" applyFont="1" applyBorder="1"/>
    <xf numFmtId="22" fontId="1" fillId="0" borderId="7" xfId="6" applyNumberFormat="1" applyBorder="1"/>
    <xf numFmtId="0" fontId="1" fillId="0" borderId="7" xfId="6" applyBorder="1"/>
    <xf numFmtId="0" fontId="5" fillId="6" borderId="4" xfId="6" applyFont="1" applyFill="1" applyBorder="1" applyAlignment="1">
      <alignment horizontal="right" wrapText="1"/>
    </xf>
    <xf numFmtId="11" fontId="5" fillId="6" borderId="4" xfId="6" applyNumberFormat="1" applyFont="1" applyFill="1" applyBorder="1" applyAlignment="1">
      <alignment horizontal="right" wrapText="1"/>
    </xf>
    <xf numFmtId="170" fontId="1" fillId="0" borderId="7" xfId="6" applyNumberFormat="1" applyBorder="1"/>
    <xf numFmtId="0" fontId="9" fillId="0" borderId="8" xfId="6" applyFont="1" applyBorder="1"/>
    <xf numFmtId="0" fontId="1" fillId="0" borderId="0" xfId="6" applyBorder="1"/>
    <xf numFmtId="0" fontId="1" fillId="0" borderId="8" xfId="6" applyBorder="1"/>
    <xf numFmtId="0" fontId="1" fillId="0" borderId="7" xfId="6" applyFill="1" applyBorder="1"/>
    <xf numFmtId="0" fontId="1" fillId="0" borderId="0" xfId="6" applyFill="1" applyBorder="1"/>
    <xf numFmtId="0" fontId="1" fillId="0" borderId="9" xfId="6" applyFill="1" applyBorder="1"/>
    <xf numFmtId="0" fontId="1" fillId="0" borderId="9" xfId="6" applyBorder="1"/>
    <xf numFmtId="16" fontId="1" fillId="0" borderId="7" xfId="6" applyNumberFormat="1" applyBorder="1"/>
    <xf numFmtId="0" fontId="1" fillId="0" borderId="0" xfId="7"/>
    <xf numFmtId="0" fontId="1" fillId="0" borderId="0" xfId="7" applyNumberFormat="1"/>
    <xf numFmtId="0" fontId="1" fillId="0" borderId="7" xfId="7" applyNumberFormat="1" applyBorder="1"/>
    <xf numFmtId="0" fontId="1" fillId="0" borderId="0" xfId="7" applyNumberFormat="1" applyFill="1" applyBorder="1"/>
    <xf numFmtId="0" fontId="1" fillId="7" borderId="0" xfId="7" applyNumberFormat="1" applyFill="1"/>
    <xf numFmtId="0" fontId="1" fillId="0" borderId="10" xfId="7" applyNumberFormat="1" applyBorder="1"/>
    <xf numFmtId="0" fontId="1" fillId="8" borderId="0" xfId="7" applyFont="1" applyFill="1"/>
    <xf numFmtId="0" fontId="1" fillId="0" borderId="0" xfId="7" applyBorder="1"/>
    <xf numFmtId="14" fontId="1" fillId="0" borderId="0" xfId="7" applyNumberFormat="1" applyBorder="1"/>
    <xf numFmtId="20" fontId="1" fillId="0" borderId="0" xfId="7" applyNumberFormat="1"/>
    <xf numFmtId="0" fontId="5" fillId="6" borderId="4" xfId="7" applyFont="1" applyFill="1" applyBorder="1" applyAlignment="1">
      <alignment wrapText="1"/>
    </xf>
    <xf numFmtId="0" fontId="5" fillId="6" borderId="4" xfId="7" applyFont="1" applyFill="1" applyBorder="1" applyAlignment="1">
      <alignment horizontal="center" wrapText="1"/>
    </xf>
    <xf numFmtId="0" fontId="5" fillId="6" borderId="4" xfId="7" applyFont="1" applyFill="1" applyBorder="1" applyAlignment="1">
      <alignment horizontal="right" wrapText="1"/>
    </xf>
    <xf numFmtId="0" fontId="1" fillId="0" borderId="7" xfId="7" applyBorder="1"/>
    <xf numFmtId="0" fontId="1" fillId="7" borderId="0" xfId="7" applyFill="1"/>
    <xf numFmtId="0" fontId="1" fillId="0" borderId="10" xfId="7" applyBorder="1"/>
    <xf numFmtId="0" fontId="1" fillId="0" borderId="4" xfId="7" applyBorder="1"/>
    <xf numFmtId="0" fontId="5" fillId="3" borderId="4" xfId="7" applyFont="1" applyFill="1" applyBorder="1" applyAlignment="1">
      <alignment horizontal="right" wrapText="1"/>
    </xf>
    <xf numFmtId="0" fontId="5" fillId="8" borderId="0" xfId="7" applyFont="1" applyFill="1" applyBorder="1" applyAlignment="1">
      <alignment horizontal="right" wrapText="1"/>
    </xf>
    <xf numFmtId="14" fontId="1" fillId="0" borderId="0" xfId="7" applyNumberFormat="1"/>
    <xf numFmtId="0" fontId="9" fillId="0" borderId="0" xfId="7" applyFont="1" applyBorder="1"/>
    <xf numFmtId="171" fontId="1" fillId="0" borderId="0" xfId="7" applyNumberFormat="1" applyBorder="1"/>
    <xf numFmtId="169" fontId="1" fillId="0" borderId="0" xfId="7" applyNumberFormat="1"/>
    <xf numFmtId="170" fontId="1" fillId="0" borderId="0" xfId="7" applyNumberFormat="1" applyBorder="1"/>
    <xf numFmtId="0" fontId="1" fillId="0" borderId="6" xfId="7" applyFill="1" applyBorder="1"/>
    <xf numFmtId="22" fontId="1" fillId="0" borderId="0" xfId="7" applyNumberFormat="1" applyBorder="1"/>
    <xf numFmtId="169" fontId="1" fillId="0" borderId="0" xfId="7" applyNumberFormat="1" applyBorder="1"/>
    <xf numFmtId="0" fontId="1" fillId="0" borderId="6" xfId="7" applyNumberFormat="1" applyFill="1" applyBorder="1"/>
    <xf numFmtId="0" fontId="1" fillId="8" borderId="0" xfId="7" applyFill="1"/>
    <xf numFmtId="0" fontId="9" fillId="0" borderId="0" xfId="7" applyFont="1"/>
    <xf numFmtId="171" fontId="1" fillId="0" borderId="0" xfId="7" applyNumberFormat="1"/>
    <xf numFmtId="0" fontId="1" fillId="3" borderId="0" xfId="7" applyFill="1"/>
    <xf numFmtId="0" fontId="1" fillId="3" borderId="7" xfId="7" applyFill="1" applyBorder="1"/>
    <xf numFmtId="0" fontId="1" fillId="3" borderId="10" xfId="7" applyFill="1" applyBorder="1"/>
    <xf numFmtId="14" fontId="1" fillId="0" borderId="7" xfId="7" applyNumberFormat="1" applyBorder="1"/>
    <xf numFmtId="0" fontId="5" fillId="6" borderId="0" xfId="7" applyFont="1" applyFill="1" applyBorder="1" applyAlignment="1">
      <alignment wrapText="1"/>
    </xf>
    <xf numFmtId="0" fontId="5" fillId="6" borderId="0" xfId="7" applyFont="1" applyFill="1" applyBorder="1" applyAlignment="1">
      <alignment horizontal="center" wrapText="1"/>
    </xf>
    <xf numFmtId="22" fontId="1" fillId="0" borderId="7" xfId="7" applyNumberFormat="1" applyBorder="1"/>
    <xf numFmtId="0" fontId="9" fillId="0" borderId="7" xfId="7" applyFont="1" applyBorder="1"/>
    <xf numFmtId="171" fontId="1" fillId="0" borderId="7" xfId="7" applyNumberFormat="1" applyBorder="1"/>
    <xf numFmtId="170" fontId="1" fillId="0" borderId="7" xfId="7" applyNumberFormat="1" applyBorder="1"/>
    <xf numFmtId="0" fontId="1" fillId="3" borderId="0" xfId="7" applyFill="1" applyBorder="1"/>
    <xf numFmtId="0" fontId="2" fillId="0" borderId="0" xfId="3" applyFill="1" applyBorder="1"/>
  </cellXfs>
  <cellStyles count="8">
    <cellStyle name="Heading" xfId="1"/>
    <cellStyle name="Heading1" xfId="2"/>
    <cellStyle name="Normal" xfId="0" builtinId="0"/>
    <cellStyle name="Normal 2" xfId="3"/>
    <cellStyle name="Normal 2 2" xfId="7"/>
    <cellStyle name="Normal 3" xfId="6"/>
    <cellStyle name="Result" xfId="4"/>
    <cellStyle name="Result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2"/>
  <sheetViews>
    <sheetView tabSelected="1" topLeftCell="A406" workbookViewId="0">
      <selection activeCell="E430" sqref="E430"/>
    </sheetView>
  </sheetViews>
  <sheetFormatPr defaultRowHeight="15" x14ac:dyDescent="0.25"/>
  <cols>
    <col min="1" max="1" width="17.85546875" style="21" customWidth="1"/>
    <col min="2" max="2" width="16.5703125" style="45" customWidth="1"/>
    <col min="3" max="7" width="9.140625" style="21"/>
    <col min="8" max="8" width="12.5703125" style="21" customWidth="1"/>
    <col min="9" max="9" width="21.5703125" style="21" customWidth="1"/>
    <col min="10" max="10" width="13" style="21" customWidth="1"/>
  </cols>
  <sheetData>
    <row r="1" spans="1:10" x14ac:dyDescent="0.25">
      <c r="A1" s="36" t="s">
        <v>179</v>
      </c>
      <c r="B1" s="37" t="s">
        <v>180</v>
      </c>
      <c r="C1" s="36" t="s">
        <v>181</v>
      </c>
      <c r="D1" s="36" t="s">
        <v>5</v>
      </c>
      <c r="E1" s="36" t="s">
        <v>6</v>
      </c>
      <c r="F1" s="36" t="s">
        <v>182</v>
      </c>
      <c r="G1" s="36" t="s">
        <v>183</v>
      </c>
      <c r="H1" s="40" t="s">
        <v>220</v>
      </c>
      <c r="I1" s="40" t="s">
        <v>221</v>
      </c>
      <c r="J1" s="40" t="s">
        <v>222</v>
      </c>
    </row>
    <row r="2" spans="1:10" x14ac:dyDescent="0.25">
      <c r="A2" s="36" t="s">
        <v>184</v>
      </c>
      <c r="B2" s="37">
        <v>41687</v>
      </c>
      <c r="C2" s="41">
        <v>0.57847222222222217</v>
      </c>
      <c r="D2" s="41" t="s">
        <v>22</v>
      </c>
      <c r="E2" s="41" t="s">
        <v>25</v>
      </c>
      <c r="F2" s="36">
        <v>1</v>
      </c>
      <c r="G2" s="36" t="s">
        <v>185</v>
      </c>
      <c r="H2" s="42">
        <v>9.91</v>
      </c>
      <c r="I2" s="36">
        <f>H2</f>
        <v>9.91</v>
      </c>
      <c r="J2" s="36">
        <v>11.4</v>
      </c>
    </row>
    <row r="3" spans="1:10" x14ac:dyDescent="0.25">
      <c r="A3" s="36" t="s">
        <v>186</v>
      </c>
      <c r="B3" s="37">
        <v>41688</v>
      </c>
      <c r="C3" s="41">
        <v>0.78472222222222221</v>
      </c>
      <c r="D3" s="41" t="s">
        <v>22</v>
      </c>
      <c r="E3" s="41" t="s">
        <v>25</v>
      </c>
      <c r="F3" s="36">
        <v>1</v>
      </c>
      <c r="G3" s="36" t="s">
        <v>185</v>
      </c>
      <c r="H3" s="42">
        <v>10.6</v>
      </c>
      <c r="I3" s="36">
        <f>H3</f>
        <v>10.6</v>
      </c>
      <c r="J3" s="36">
        <v>12.3</v>
      </c>
    </row>
    <row r="4" spans="1:10" x14ac:dyDescent="0.25">
      <c r="A4" s="38" t="s">
        <v>30</v>
      </c>
      <c r="B4" s="37">
        <v>41688.763194444444</v>
      </c>
      <c r="C4" s="39">
        <f>MOD(B4,1)</f>
        <v>0.76319444444379769</v>
      </c>
      <c r="D4" s="41" t="s">
        <v>22</v>
      </c>
      <c r="E4" s="41" t="s">
        <v>25</v>
      </c>
      <c r="F4" s="36">
        <v>1</v>
      </c>
      <c r="G4" s="36" t="s">
        <v>185</v>
      </c>
      <c r="H4" s="42" t="s">
        <v>187</v>
      </c>
      <c r="I4" s="36">
        <v>11.4</v>
      </c>
      <c r="J4" s="36">
        <v>11.1</v>
      </c>
    </row>
    <row r="5" spans="1:10" x14ac:dyDescent="0.25">
      <c r="A5" s="38" t="s">
        <v>188</v>
      </c>
      <c r="B5" s="37">
        <v>41688.939583333333</v>
      </c>
      <c r="C5" s="39">
        <f>MOD(B5,1)</f>
        <v>0.93958333333284827</v>
      </c>
      <c r="D5" s="41" t="s">
        <v>22</v>
      </c>
      <c r="E5" s="41" t="s">
        <v>25</v>
      </c>
      <c r="F5" s="36">
        <v>1</v>
      </c>
      <c r="G5" s="36" t="s">
        <v>185</v>
      </c>
      <c r="H5" s="42">
        <v>9.33</v>
      </c>
      <c r="I5" s="36">
        <f>H5</f>
        <v>9.33</v>
      </c>
      <c r="J5" s="36">
        <v>5.89</v>
      </c>
    </row>
    <row r="6" spans="1:10" x14ac:dyDescent="0.25">
      <c r="A6" s="38" t="s">
        <v>189</v>
      </c>
      <c r="B6" s="37">
        <v>41666.439583333333</v>
      </c>
      <c r="C6" s="39">
        <f>MOD(B6,1)</f>
        <v>0.43958333333284827</v>
      </c>
      <c r="D6" s="39" t="s">
        <v>34</v>
      </c>
      <c r="E6" s="39" t="s">
        <v>190</v>
      </c>
      <c r="F6" s="36">
        <v>1</v>
      </c>
      <c r="G6" s="36" t="s">
        <v>185</v>
      </c>
      <c r="H6" s="42" t="s">
        <v>191</v>
      </c>
      <c r="I6" s="36">
        <v>14.3</v>
      </c>
      <c r="J6" s="36">
        <v>8.48</v>
      </c>
    </row>
    <row r="7" spans="1:10" x14ac:dyDescent="0.25">
      <c r="A7" s="36" t="s">
        <v>192</v>
      </c>
      <c r="B7" s="37">
        <v>41581</v>
      </c>
      <c r="C7" s="41">
        <v>0.2951388888888889</v>
      </c>
      <c r="D7" s="41" t="s">
        <v>34</v>
      </c>
      <c r="E7" s="41" t="s">
        <v>38</v>
      </c>
      <c r="F7" s="36">
        <v>1</v>
      </c>
      <c r="G7" s="36" t="s">
        <v>185</v>
      </c>
      <c r="H7" s="42">
        <v>5.18</v>
      </c>
      <c r="I7" s="36">
        <f>H7</f>
        <v>5.18</v>
      </c>
      <c r="J7" s="36">
        <v>6.85</v>
      </c>
    </row>
    <row r="8" spans="1:10" x14ac:dyDescent="0.25">
      <c r="A8" s="36" t="s">
        <v>192</v>
      </c>
      <c r="B8" s="37">
        <v>41631</v>
      </c>
      <c r="C8" s="41">
        <v>0.76250000000000007</v>
      </c>
      <c r="D8" s="41" t="s">
        <v>34</v>
      </c>
      <c r="E8" s="41" t="s">
        <v>38</v>
      </c>
      <c r="F8" s="36">
        <v>1</v>
      </c>
      <c r="G8" s="36" t="s">
        <v>185</v>
      </c>
      <c r="H8" s="42">
        <v>4.88</v>
      </c>
      <c r="I8" s="36">
        <f>H8</f>
        <v>4.88</v>
      </c>
      <c r="J8" s="36">
        <v>9.5399999999999991</v>
      </c>
    </row>
    <row r="9" spans="1:10" x14ac:dyDescent="0.25">
      <c r="A9" s="36" t="s">
        <v>193</v>
      </c>
      <c r="B9" s="37">
        <v>41642</v>
      </c>
      <c r="C9" s="41">
        <v>0.21180555555555555</v>
      </c>
      <c r="D9" s="41" t="s">
        <v>34</v>
      </c>
      <c r="E9" s="41" t="s">
        <v>38</v>
      </c>
      <c r="F9" s="36">
        <v>1</v>
      </c>
      <c r="G9" s="36" t="s">
        <v>185</v>
      </c>
      <c r="H9" s="42">
        <v>1.63</v>
      </c>
      <c r="I9" s="36">
        <f>H9</f>
        <v>1.63</v>
      </c>
      <c r="J9" s="36" t="s">
        <v>194</v>
      </c>
    </row>
    <row r="10" spans="1:10" x14ac:dyDescent="0.25">
      <c r="A10" s="36" t="s">
        <v>195</v>
      </c>
      <c r="B10" s="37">
        <v>41642</v>
      </c>
      <c r="C10" s="41">
        <v>0.4680555555555555</v>
      </c>
      <c r="D10" s="41" t="s">
        <v>34</v>
      </c>
      <c r="E10" s="41" t="s">
        <v>38</v>
      </c>
      <c r="F10" s="36">
        <v>1</v>
      </c>
      <c r="G10" s="36" t="s">
        <v>185</v>
      </c>
      <c r="H10" s="42">
        <v>10.5</v>
      </c>
      <c r="I10" s="36">
        <f>H10</f>
        <v>10.5</v>
      </c>
      <c r="J10" s="36">
        <v>11.7</v>
      </c>
    </row>
    <row r="11" spans="1:10" x14ac:dyDescent="0.25">
      <c r="A11" s="36" t="s">
        <v>196</v>
      </c>
      <c r="B11" s="37">
        <v>41642</v>
      </c>
      <c r="C11" s="41">
        <v>0.11388888888888889</v>
      </c>
      <c r="D11" s="41" t="s">
        <v>34</v>
      </c>
      <c r="E11" s="41" t="s">
        <v>38</v>
      </c>
      <c r="F11" s="36">
        <v>1</v>
      </c>
      <c r="G11" s="36" t="s">
        <v>185</v>
      </c>
      <c r="H11" s="42">
        <v>3.92</v>
      </c>
      <c r="I11" s="36">
        <f>H11</f>
        <v>3.92</v>
      </c>
      <c r="J11" s="36">
        <v>5.12</v>
      </c>
    </row>
    <row r="12" spans="1:10" x14ac:dyDescent="0.25">
      <c r="A12" s="36" t="s">
        <v>197</v>
      </c>
      <c r="B12" s="37">
        <v>41642</v>
      </c>
      <c r="C12" s="41">
        <v>0.17986111111111111</v>
      </c>
      <c r="D12" s="39" t="s">
        <v>34</v>
      </c>
      <c r="E12" s="41" t="s">
        <v>38</v>
      </c>
      <c r="F12" s="36">
        <v>2</v>
      </c>
      <c r="G12" s="36" t="s">
        <v>87</v>
      </c>
      <c r="H12" s="42">
        <v>6.44</v>
      </c>
      <c r="I12" s="36">
        <f>H12*F12</f>
        <v>12.88</v>
      </c>
      <c r="J12" s="36">
        <v>16.2</v>
      </c>
    </row>
    <row r="13" spans="1:10" x14ac:dyDescent="0.25">
      <c r="A13" s="36" t="s">
        <v>46</v>
      </c>
      <c r="B13" s="37">
        <v>41647</v>
      </c>
      <c r="C13" s="41">
        <v>0.93958333333333333</v>
      </c>
      <c r="D13" s="41" t="s">
        <v>34</v>
      </c>
      <c r="E13" s="41" t="s">
        <v>38</v>
      </c>
      <c r="F13" s="36">
        <v>1</v>
      </c>
      <c r="G13" s="36" t="s">
        <v>185</v>
      </c>
      <c r="H13" s="42">
        <v>8.2899999999999991</v>
      </c>
      <c r="I13" s="36">
        <f>H13</f>
        <v>8.2899999999999991</v>
      </c>
      <c r="J13" s="36">
        <v>9.19</v>
      </c>
    </row>
    <row r="14" spans="1:10" x14ac:dyDescent="0.25">
      <c r="A14" s="36" t="s">
        <v>197</v>
      </c>
      <c r="B14" s="37">
        <v>41648</v>
      </c>
      <c r="C14" s="41">
        <v>0.48055555555555557</v>
      </c>
      <c r="D14" s="41" t="s">
        <v>34</v>
      </c>
      <c r="E14" s="41" t="s">
        <v>38</v>
      </c>
      <c r="F14" s="36">
        <v>1</v>
      </c>
      <c r="G14" s="36" t="s">
        <v>185</v>
      </c>
      <c r="H14" s="42" t="s">
        <v>198</v>
      </c>
      <c r="I14" s="36">
        <v>12.2</v>
      </c>
      <c r="J14" s="36">
        <v>11.5</v>
      </c>
    </row>
    <row r="15" spans="1:10" x14ac:dyDescent="0.25">
      <c r="A15" s="36" t="s">
        <v>199</v>
      </c>
      <c r="B15" s="37">
        <v>41648</v>
      </c>
      <c r="C15" s="41">
        <v>0.28611111111111115</v>
      </c>
      <c r="D15" s="41" t="s">
        <v>34</v>
      </c>
      <c r="E15" s="41" t="s">
        <v>38</v>
      </c>
      <c r="F15" s="36">
        <v>1</v>
      </c>
      <c r="G15" s="36" t="s">
        <v>185</v>
      </c>
      <c r="H15" s="42">
        <v>10.199999999999999</v>
      </c>
      <c r="I15" s="36">
        <f>H15</f>
        <v>10.199999999999999</v>
      </c>
      <c r="J15" s="36">
        <v>14.1</v>
      </c>
    </row>
    <row r="16" spans="1:10" x14ac:dyDescent="0.25">
      <c r="A16" s="36" t="s">
        <v>200</v>
      </c>
      <c r="B16" s="37">
        <v>41648</v>
      </c>
      <c r="C16" s="41">
        <v>6.805555555555555E-2</v>
      </c>
      <c r="D16" s="41" t="s">
        <v>34</v>
      </c>
      <c r="E16" s="41" t="s">
        <v>38</v>
      </c>
      <c r="F16" s="36">
        <v>1</v>
      </c>
      <c r="G16" s="36" t="s">
        <v>185</v>
      </c>
      <c r="H16" s="42">
        <v>1.35</v>
      </c>
      <c r="I16" s="36">
        <f>H16</f>
        <v>1.35</v>
      </c>
      <c r="J16" s="36">
        <v>1.1200000000000001</v>
      </c>
    </row>
    <row r="17" spans="1:10" x14ac:dyDescent="0.25">
      <c r="A17" s="36" t="s">
        <v>201</v>
      </c>
      <c r="B17" s="37">
        <v>41650</v>
      </c>
      <c r="C17" s="41">
        <v>0.41805555555555557</v>
      </c>
      <c r="D17" s="39" t="s">
        <v>34</v>
      </c>
      <c r="E17" s="41" t="s">
        <v>38</v>
      </c>
      <c r="F17" s="36">
        <v>2</v>
      </c>
      <c r="G17" s="36" t="s">
        <v>87</v>
      </c>
      <c r="H17" s="42">
        <v>7.56</v>
      </c>
      <c r="I17" s="36">
        <f>H17*F17</f>
        <v>15.12</v>
      </c>
      <c r="J17" s="36">
        <v>18</v>
      </c>
    </row>
    <row r="18" spans="1:10" x14ac:dyDescent="0.25">
      <c r="A18" s="36" t="s">
        <v>202</v>
      </c>
      <c r="B18" s="37">
        <v>41650</v>
      </c>
      <c r="C18" s="41">
        <v>0.80069444444444438</v>
      </c>
      <c r="D18" s="39" t="s">
        <v>34</v>
      </c>
      <c r="E18" s="41" t="s">
        <v>38</v>
      </c>
      <c r="F18" s="36">
        <v>2</v>
      </c>
      <c r="G18" s="36" t="s">
        <v>87</v>
      </c>
      <c r="H18" s="42">
        <v>6.7</v>
      </c>
      <c r="I18" s="36">
        <f>H18*F18</f>
        <v>13.4</v>
      </c>
      <c r="J18" s="36">
        <v>17.8</v>
      </c>
    </row>
    <row r="19" spans="1:10" x14ac:dyDescent="0.25">
      <c r="A19" s="36" t="s">
        <v>203</v>
      </c>
      <c r="B19" s="37">
        <v>41651</v>
      </c>
      <c r="C19" s="41">
        <v>0.18472222222222223</v>
      </c>
      <c r="D19" s="39" t="s">
        <v>34</v>
      </c>
      <c r="E19" s="41" t="s">
        <v>38</v>
      </c>
      <c r="F19" s="36">
        <v>2</v>
      </c>
      <c r="G19" s="36" t="s">
        <v>87</v>
      </c>
      <c r="H19" s="42">
        <v>7.27</v>
      </c>
      <c r="I19" s="36">
        <f>H19*F19</f>
        <v>14.54</v>
      </c>
      <c r="J19" s="36">
        <v>17.5</v>
      </c>
    </row>
    <row r="20" spans="1:10" x14ac:dyDescent="0.25">
      <c r="A20" s="36" t="s">
        <v>196</v>
      </c>
      <c r="B20" s="37">
        <v>41653</v>
      </c>
      <c r="C20" s="41">
        <v>0.32847222222222222</v>
      </c>
      <c r="D20" s="41" t="s">
        <v>34</v>
      </c>
      <c r="E20" s="41" t="s">
        <v>38</v>
      </c>
      <c r="F20" s="36">
        <v>1</v>
      </c>
      <c r="G20" s="36" t="s">
        <v>185</v>
      </c>
      <c r="H20" s="42" t="s">
        <v>204</v>
      </c>
      <c r="I20" s="36">
        <v>11.1</v>
      </c>
      <c r="J20" s="36">
        <v>8.4499999999999993</v>
      </c>
    </row>
    <row r="21" spans="1:10" x14ac:dyDescent="0.25">
      <c r="A21" s="36" t="s">
        <v>205</v>
      </c>
      <c r="B21" s="37">
        <v>41684</v>
      </c>
      <c r="C21" s="41">
        <v>0.50277777777777777</v>
      </c>
      <c r="D21" s="41" t="s">
        <v>34</v>
      </c>
      <c r="E21" s="41" t="s">
        <v>38</v>
      </c>
      <c r="F21" s="36">
        <v>5</v>
      </c>
      <c r="G21" s="36" t="s">
        <v>17</v>
      </c>
      <c r="H21" s="42">
        <v>6.21</v>
      </c>
      <c r="I21" s="36">
        <f>H21*F21</f>
        <v>31.05</v>
      </c>
      <c r="J21" s="36">
        <v>34.6</v>
      </c>
    </row>
    <row r="22" spans="1:10" x14ac:dyDescent="0.25">
      <c r="A22" s="36" t="s">
        <v>41</v>
      </c>
      <c r="B22" s="37">
        <v>41688</v>
      </c>
      <c r="C22" s="41">
        <v>0.7993055555555556</v>
      </c>
      <c r="D22" s="39" t="s">
        <v>34</v>
      </c>
      <c r="E22" s="41" t="s">
        <v>38</v>
      </c>
      <c r="F22" s="36">
        <v>2</v>
      </c>
      <c r="G22" s="36" t="s">
        <v>87</v>
      </c>
      <c r="H22" s="42" t="s">
        <v>206</v>
      </c>
      <c r="I22" s="36">
        <f>12.6*2</f>
        <v>25.2</v>
      </c>
      <c r="J22" s="36">
        <v>28.2</v>
      </c>
    </row>
    <row r="23" spans="1:10" x14ac:dyDescent="0.25">
      <c r="A23" s="36" t="s">
        <v>200</v>
      </c>
      <c r="B23" s="37">
        <v>41690</v>
      </c>
      <c r="C23" s="41">
        <v>0.69305555555555554</v>
      </c>
      <c r="D23" s="39" t="s">
        <v>34</v>
      </c>
      <c r="E23" s="41" t="s">
        <v>38</v>
      </c>
      <c r="F23" s="36">
        <v>2</v>
      </c>
      <c r="G23" s="36" t="s">
        <v>87</v>
      </c>
      <c r="H23" s="42" t="s">
        <v>207</v>
      </c>
      <c r="I23" s="36">
        <f>11.9*F23</f>
        <v>23.8</v>
      </c>
      <c r="J23" s="36">
        <v>28.3</v>
      </c>
    </row>
    <row r="24" spans="1:10" x14ac:dyDescent="0.25">
      <c r="A24" s="36" t="s">
        <v>208</v>
      </c>
      <c r="B24" s="37">
        <v>41691</v>
      </c>
      <c r="C24" s="41">
        <v>0.28333333333333333</v>
      </c>
      <c r="D24" s="39" t="s">
        <v>34</v>
      </c>
      <c r="E24" s="41" t="s">
        <v>38</v>
      </c>
      <c r="F24" s="36">
        <v>2</v>
      </c>
      <c r="G24" s="36" t="s">
        <v>87</v>
      </c>
      <c r="H24" s="42">
        <v>8.42</v>
      </c>
      <c r="I24" s="36">
        <f>H24*F24</f>
        <v>16.84</v>
      </c>
      <c r="J24" s="36">
        <v>19.3</v>
      </c>
    </row>
    <row r="25" spans="1:10" x14ac:dyDescent="0.25">
      <c r="A25" s="36" t="s">
        <v>46</v>
      </c>
      <c r="B25" s="37">
        <v>41701</v>
      </c>
      <c r="C25" s="41">
        <v>0.99444444444444446</v>
      </c>
      <c r="D25" s="41" t="s">
        <v>34</v>
      </c>
      <c r="E25" s="41" t="s">
        <v>38</v>
      </c>
      <c r="F25" s="36">
        <v>2</v>
      </c>
      <c r="G25" s="36" t="s">
        <v>87</v>
      </c>
      <c r="H25" s="42" t="s">
        <v>209</v>
      </c>
      <c r="I25" s="36">
        <f>11.3*F25</f>
        <v>22.6</v>
      </c>
      <c r="J25" s="36">
        <v>29.6</v>
      </c>
    </row>
    <row r="26" spans="1:10" x14ac:dyDescent="0.25">
      <c r="A26" s="36" t="s">
        <v>59</v>
      </c>
      <c r="B26" s="37">
        <v>41707</v>
      </c>
      <c r="C26" s="41">
        <v>0.43402777777777773</v>
      </c>
      <c r="D26" s="41" t="s">
        <v>34</v>
      </c>
      <c r="E26" s="41" t="s">
        <v>38</v>
      </c>
      <c r="F26" s="36">
        <v>2</v>
      </c>
      <c r="G26" s="36" t="s">
        <v>87</v>
      </c>
      <c r="H26" s="42" t="s">
        <v>210</v>
      </c>
      <c r="I26" s="36">
        <f>11.4*F26</f>
        <v>22.8</v>
      </c>
      <c r="J26" s="36">
        <v>26.8</v>
      </c>
    </row>
    <row r="27" spans="1:10" x14ac:dyDescent="0.25">
      <c r="A27" s="36" t="s">
        <v>39</v>
      </c>
      <c r="B27" s="37">
        <v>41739</v>
      </c>
      <c r="C27" s="41">
        <v>0.61319444444444449</v>
      </c>
      <c r="D27" s="41" t="s">
        <v>34</v>
      </c>
      <c r="E27" s="41" t="s">
        <v>38</v>
      </c>
      <c r="F27" s="36">
        <v>2</v>
      </c>
      <c r="G27" s="36" t="s">
        <v>87</v>
      </c>
      <c r="H27" s="42">
        <v>8.2799999999999994</v>
      </c>
      <c r="I27" s="36">
        <f>H27*F27</f>
        <v>16.559999999999999</v>
      </c>
      <c r="J27" s="36">
        <v>18.600000000000001</v>
      </c>
    </row>
    <row r="28" spans="1:10" x14ac:dyDescent="0.25">
      <c r="A28" s="38" t="s">
        <v>211</v>
      </c>
      <c r="B28" s="37">
        <v>41670.5</v>
      </c>
      <c r="C28" s="39">
        <f>MOD(B28,1)</f>
        <v>0.5</v>
      </c>
      <c r="D28" s="41" t="s">
        <v>89</v>
      </c>
      <c r="E28" s="41" t="s">
        <v>16</v>
      </c>
      <c r="F28" s="36">
        <v>2</v>
      </c>
      <c r="G28" s="36" t="s">
        <v>87</v>
      </c>
      <c r="H28" s="42">
        <v>8.98</v>
      </c>
      <c r="I28" s="36">
        <f>H28*F28</f>
        <v>17.96</v>
      </c>
      <c r="J28" s="36">
        <v>17.399999999999999</v>
      </c>
    </row>
    <row r="29" spans="1:10" x14ac:dyDescent="0.25">
      <c r="A29" s="36" t="s">
        <v>211</v>
      </c>
      <c r="B29" s="37">
        <v>41712</v>
      </c>
      <c r="C29" s="41">
        <v>0.51041666666666663</v>
      </c>
      <c r="D29" s="41" t="s">
        <v>89</v>
      </c>
      <c r="E29" s="41" t="s">
        <v>16</v>
      </c>
      <c r="F29" s="36">
        <v>2</v>
      </c>
      <c r="G29" s="36" t="s">
        <v>87</v>
      </c>
      <c r="H29" s="42">
        <v>6.78</v>
      </c>
      <c r="I29" s="36">
        <f>H29*F29</f>
        <v>13.56</v>
      </c>
      <c r="J29" s="36">
        <v>21.3</v>
      </c>
    </row>
    <row r="30" spans="1:10" x14ac:dyDescent="0.25">
      <c r="A30" s="36" t="s">
        <v>111</v>
      </c>
      <c r="B30" s="37">
        <v>41682</v>
      </c>
      <c r="C30" s="41">
        <v>0.59861111111111109</v>
      </c>
      <c r="D30" s="41" t="s">
        <v>89</v>
      </c>
      <c r="E30" s="41" t="s">
        <v>25</v>
      </c>
      <c r="F30" s="36">
        <v>1</v>
      </c>
      <c r="G30" s="36" t="s">
        <v>185</v>
      </c>
      <c r="H30" s="42">
        <v>1.22</v>
      </c>
      <c r="I30" s="36">
        <f t="shared" ref="I30:I42" si="0">H30</f>
        <v>1.22</v>
      </c>
      <c r="J30" s="36">
        <v>2.4700000000000002</v>
      </c>
    </row>
    <row r="31" spans="1:10" x14ac:dyDescent="0.25">
      <c r="A31" s="36" t="s">
        <v>124</v>
      </c>
      <c r="B31" s="37">
        <v>41685</v>
      </c>
      <c r="C31" s="41">
        <v>7.7083333333333337E-2</v>
      </c>
      <c r="D31" s="41" t="s">
        <v>89</v>
      </c>
      <c r="E31" s="41" t="s">
        <v>25</v>
      </c>
      <c r="F31" s="36">
        <v>1</v>
      </c>
      <c r="G31" s="36" t="s">
        <v>185</v>
      </c>
      <c r="H31" s="42">
        <v>2</v>
      </c>
      <c r="I31" s="36">
        <f t="shared" si="0"/>
        <v>2</v>
      </c>
      <c r="J31" s="36">
        <v>3.37</v>
      </c>
    </row>
    <row r="32" spans="1:10" x14ac:dyDescent="0.25">
      <c r="A32" s="36" t="s">
        <v>116</v>
      </c>
      <c r="B32" s="37">
        <v>41705</v>
      </c>
      <c r="C32" s="41">
        <v>5.2777777777777778E-2</v>
      </c>
      <c r="D32" s="41" t="s">
        <v>89</v>
      </c>
      <c r="E32" s="41" t="s">
        <v>25</v>
      </c>
      <c r="F32" s="36">
        <v>1</v>
      </c>
      <c r="G32" s="36" t="s">
        <v>185</v>
      </c>
      <c r="H32" s="42">
        <v>5.65</v>
      </c>
      <c r="I32" s="36">
        <f t="shared" si="0"/>
        <v>5.65</v>
      </c>
      <c r="J32" s="36">
        <v>7.39</v>
      </c>
    </row>
    <row r="33" spans="1:10" x14ac:dyDescent="0.25">
      <c r="A33" s="36" t="s">
        <v>130</v>
      </c>
      <c r="B33" s="37">
        <v>41706</v>
      </c>
      <c r="C33" s="41">
        <v>2.0833333333333333E-3</v>
      </c>
      <c r="D33" s="41" t="s">
        <v>89</v>
      </c>
      <c r="E33" s="41" t="s">
        <v>25</v>
      </c>
      <c r="F33" s="36">
        <v>1</v>
      </c>
      <c r="G33" s="36" t="s">
        <v>185</v>
      </c>
      <c r="H33" s="42">
        <v>2.94</v>
      </c>
      <c r="I33" s="36">
        <f t="shared" si="0"/>
        <v>2.94</v>
      </c>
      <c r="J33" s="36">
        <v>4.2300000000000004</v>
      </c>
    </row>
    <row r="34" spans="1:10" x14ac:dyDescent="0.25">
      <c r="A34" s="36" t="s">
        <v>125</v>
      </c>
      <c r="B34" s="37">
        <v>41708</v>
      </c>
      <c r="C34" s="41">
        <v>0.76041666666666663</v>
      </c>
      <c r="D34" s="41" t="s">
        <v>89</v>
      </c>
      <c r="E34" s="41" t="s">
        <v>25</v>
      </c>
      <c r="F34" s="36">
        <v>1</v>
      </c>
      <c r="G34" s="36" t="s">
        <v>185</v>
      </c>
      <c r="H34" s="42">
        <v>4.6900000000000004</v>
      </c>
      <c r="I34" s="36">
        <f t="shared" si="0"/>
        <v>4.6900000000000004</v>
      </c>
      <c r="J34" s="36">
        <v>6.02</v>
      </c>
    </row>
    <row r="35" spans="1:10" x14ac:dyDescent="0.25">
      <c r="A35" s="36" t="s">
        <v>123</v>
      </c>
      <c r="B35" s="37">
        <v>41714</v>
      </c>
      <c r="C35" s="41">
        <v>0.25972222222222224</v>
      </c>
      <c r="D35" s="41" t="s">
        <v>89</v>
      </c>
      <c r="E35" s="41" t="s">
        <v>25</v>
      </c>
      <c r="F35" s="36">
        <v>1</v>
      </c>
      <c r="G35" s="36" t="s">
        <v>185</v>
      </c>
      <c r="H35" s="42">
        <v>0.60599999999999998</v>
      </c>
      <c r="I35" s="36">
        <f t="shared" si="0"/>
        <v>0.60599999999999998</v>
      </c>
      <c r="J35" s="36">
        <v>1.96</v>
      </c>
    </row>
    <row r="36" spans="1:10" x14ac:dyDescent="0.25">
      <c r="A36" s="36" t="s">
        <v>122</v>
      </c>
      <c r="B36" s="37">
        <v>41726</v>
      </c>
      <c r="C36" s="41">
        <v>0.44513888888888892</v>
      </c>
      <c r="D36" s="41" t="s">
        <v>89</v>
      </c>
      <c r="E36" s="41" t="s">
        <v>25</v>
      </c>
      <c r="F36" s="36">
        <v>1</v>
      </c>
      <c r="G36" s="36" t="s">
        <v>185</v>
      </c>
      <c r="H36" s="42">
        <v>3.8800000000000001E-2</v>
      </c>
      <c r="I36" s="36">
        <f t="shared" si="0"/>
        <v>3.8800000000000001E-2</v>
      </c>
      <c r="J36" s="36" t="s">
        <v>194</v>
      </c>
    </row>
    <row r="37" spans="1:10" x14ac:dyDescent="0.25">
      <c r="A37" s="36" t="s">
        <v>124</v>
      </c>
      <c r="B37" s="37">
        <v>41753</v>
      </c>
      <c r="C37" s="41">
        <v>0.15902777777777777</v>
      </c>
      <c r="D37" s="41" t="s">
        <v>89</v>
      </c>
      <c r="E37" s="41" t="s">
        <v>25</v>
      </c>
      <c r="F37" s="36">
        <v>1</v>
      </c>
      <c r="G37" s="36" t="s">
        <v>185</v>
      </c>
      <c r="H37" s="42">
        <v>0.27500000000000002</v>
      </c>
      <c r="I37" s="36">
        <f t="shared" si="0"/>
        <v>0.27500000000000002</v>
      </c>
      <c r="J37" s="36">
        <v>1.39</v>
      </c>
    </row>
    <row r="38" spans="1:10" x14ac:dyDescent="0.25">
      <c r="A38" s="36" t="s">
        <v>126</v>
      </c>
      <c r="B38" s="37">
        <v>41753</v>
      </c>
      <c r="C38" s="41">
        <v>0.54236111111111118</v>
      </c>
      <c r="D38" s="41" t="s">
        <v>89</v>
      </c>
      <c r="E38" s="41" t="s">
        <v>25</v>
      </c>
      <c r="F38" s="36">
        <v>1</v>
      </c>
      <c r="G38" s="36" t="s">
        <v>185</v>
      </c>
      <c r="H38" s="42">
        <v>0.59699999999999998</v>
      </c>
      <c r="I38" s="36">
        <f t="shared" si="0"/>
        <v>0.59699999999999998</v>
      </c>
      <c r="J38" s="36">
        <v>1.7</v>
      </c>
    </row>
    <row r="39" spans="1:10" x14ac:dyDescent="0.25">
      <c r="A39" s="36" t="s">
        <v>129</v>
      </c>
      <c r="B39" s="37">
        <v>41756</v>
      </c>
      <c r="C39" s="41">
        <v>0.41250000000000003</v>
      </c>
      <c r="D39" s="41" t="s">
        <v>89</v>
      </c>
      <c r="E39" s="41" t="s">
        <v>25</v>
      </c>
      <c r="F39" s="36">
        <v>1</v>
      </c>
      <c r="G39" s="36" t="s">
        <v>185</v>
      </c>
      <c r="H39" s="42">
        <v>9.69E-2</v>
      </c>
      <c r="I39" s="36">
        <f t="shared" si="0"/>
        <v>9.69E-2</v>
      </c>
      <c r="J39" s="36">
        <v>1.3</v>
      </c>
    </row>
    <row r="40" spans="1:10" x14ac:dyDescent="0.25">
      <c r="A40" s="36" t="s">
        <v>135</v>
      </c>
      <c r="B40" s="37">
        <v>41653.631944444445</v>
      </c>
      <c r="C40" s="39">
        <f>MOD(B40,1)</f>
        <v>0.63194444444525288</v>
      </c>
      <c r="D40" s="41" t="s">
        <v>89</v>
      </c>
      <c r="E40" s="41" t="s">
        <v>133</v>
      </c>
      <c r="F40" s="36">
        <v>1</v>
      </c>
      <c r="G40" s="36" t="s">
        <v>185</v>
      </c>
      <c r="H40" s="42">
        <v>7.39</v>
      </c>
      <c r="I40" s="36">
        <f t="shared" si="0"/>
        <v>7.39</v>
      </c>
      <c r="J40" s="36">
        <v>9.24</v>
      </c>
    </row>
    <row r="41" spans="1:10" x14ac:dyDescent="0.25">
      <c r="A41" s="36" t="s">
        <v>134</v>
      </c>
      <c r="B41" s="37">
        <v>41653.645833333336</v>
      </c>
      <c r="C41" s="39">
        <f>MOD(B41,1)</f>
        <v>0.64583333333575865</v>
      </c>
      <c r="D41" s="41" t="s">
        <v>89</v>
      </c>
      <c r="E41" s="41" t="s">
        <v>133</v>
      </c>
      <c r="F41" s="36">
        <v>1</v>
      </c>
      <c r="G41" s="36" t="s">
        <v>185</v>
      </c>
      <c r="H41" s="42">
        <v>7.19</v>
      </c>
      <c r="I41" s="36">
        <f t="shared" si="0"/>
        <v>7.19</v>
      </c>
      <c r="J41" s="36">
        <v>9.19</v>
      </c>
    </row>
    <row r="42" spans="1:10" x14ac:dyDescent="0.25">
      <c r="A42" s="36" t="s">
        <v>135</v>
      </c>
      <c r="B42" s="37">
        <v>41689</v>
      </c>
      <c r="C42" s="41">
        <v>0.45833333333333331</v>
      </c>
      <c r="D42" s="41" t="s">
        <v>89</v>
      </c>
      <c r="E42" s="41" t="s">
        <v>133</v>
      </c>
      <c r="F42" s="36">
        <v>1</v>
      </c>
      <c r="G42" s="36" t="s">
        <v>185</v>
      </c>
      <c r="H42" s="42">
        <v>2.97</v>
      </c>
      <c r="I42" s="36">
        <f t="shared" si="0"/>
        <v>2.97</v>
      </c>
      <c r="J42" s="36">
        <v>3.37</v>
      </c>
    </row>
    <row r="43" spans="1:10" x14ac:dyDescent="0.25">
      <c r="A43" s="38" t="s">
        <v>132</v>
      </c>
      <c r="B43" s="37">
        <v>41689.46875</v>
      </c>
      <c r="C43" s="39">
        <f>MOD(B43,1)</f>
        <v>0.46875</v>
      </c>
      <c r="D43" s="41" t="s">
        <v>89</v>
      </c>
      <c r="E43" s="41" t="s">
        <v>133</v>
      </c>
      <c r="F43" s="36">
        <v>10</v>
      </c>
      <c r="G43" s="36" t="s">
        <v>13</v>
      </c>
      <c r="H43" s="42">
        <v>4.99</v>
      </c>
      <c r="I43" s="36">
        <f>H43*F43</f>
        <v>49.900000000000006</v>
      </c>
      <c r="J43" s="36">
        <v>60</v>
      </c>
    </row>
    <row r="44" spans="1:10" x14ac:dyDescent="0.25">
      <c r="A44" s="36" t="s">
        <v>212</v>
      </c>
      <c r="B44" s="37">
        <v>41691</v>
      </c>
      <c r="C44" s="41">
        <v>0.47569444444444442</v>
      </c>
      <c r="D44" s="41" t="s">
        <v>89</v>
      </c>
      <c r="E44" s="41" t="s">
        <v>133</v>
      </c>
      <c r="F44" s="36">
        <v>10</v>
      </c>
      <c r="G44" s="36" t="s">
        <v>13</v>
      </c>
      <c r="H44" s="42">
        <v>4.26</v>
      </c>
      <c r="I44" s="36">
        <f>H44*F44</f>
        <v>42.599999999999994</v>
      </c>
      <c r="J44" s="115" t="e">
        <f>NA()</f>
        <v>#N/A</v>
      </c>
    </row>
    <row r="45" spans="1:10" x14ac:dyDescent="0.25">
      <c r="A45" s="38" t="s">
        <v>213</v>
      </c>
      <c r="B45" s="37">
        <v>41691.489583333336</v>
      </c>
      <c r="C45" s="39">
        <f>MOD(B45,1)</f>
        <v>0.48958333333575865</v>
      </c>
      <c r="D45" s="41" t="s">
        <v>89</v>
      </c>
      <c r="E45" s="41" t="s">
        <v>133</v>
      </c>
      <c r="F45" s="36">
        <v>1</v>
      </c>
      <c r="G45" s="36" t="s">
        <v>185</v>
      </c>
      <c r="H45" s="42">
        <v>6.63</v>
      </c>
      <c r="I45" s="36">
        <f>H45</f>
        <v>6.63</v>
      </c>
      <c r="J45" s="36">
        <v>8.32</v>
      </c>
    </row>
    <row r="46" spans="1:10" x14ac:dyDescent="0.25">
      <c r="A46" s="36" t="s">
        <v>136</v>
      </c>
      <c r="B46" s="37">
        <v>41705</v>
      </c>
      <c r="C46" s="41">
        <v>0.48958333333333331</v>
      </c>
      <c r="D46" s="41" t="s">
        <v>89</v>
      </c>
      <c r="E46" s="41" t="s">
        <v>133</v>
      </c>
      <c r="F46" s="36">
        <v>1</v>
      </c>
      <c r="G46" s="36" t="s">
        <v>185</v>
      </c>
      <c r="H46" s="42">
        <v>5.62</v>
      </c>
      <c r="I46" s="36">
        <f>H46</f>
        <v>5.62</v>
      </c>
      <c r="J46" s="36">
        <v>3.72</v>
      </c>
    </row>
    <row r="47" spans="1:10" x14ac:dyDescent="0.25">
      <c r="A47" s="36" t="s">
        <v>212</v>
      </c>
      <c r="B47" s="37">
        <v>41705</v>
      </c>
      <c r="C47" s="41">
        <v>0.47916666666666669</v>
      </c>
      <c r="D47" s="41" t="s">
        <v>89</v>
      </c>
      <c r="E47" s="41" t="s">
        <v>133</v>
      </c>
      <c r="F47" s="36">
        <v>5</v>
      </c>
      <c r="G47" s="36" t="s">
        <v>17</v>
      </c>
      <c r="H47" s="42">
        <v>5.63</v>
      </c>
      <c r="I47" s="36">
        <f>H47*F47</f>
        <v>28.15</v>
      </c>
      <c r="J47" s="36">
        <v>36.799999999999997</v>
      </c>
    </row>
    <row r="48" spans="1:10" x14ac:dyDescent="0.25">
      <c r="A48" s="38" t="s">
        <v>214</v>
      </c>
      <c r="B48" s="37">
        <v>41705.520833333336</v>
      </c>
      <c r="C48" s="39">
        <f>MOD(B48,1)</f>
        <v>0.52083333333575865</v>
      </c>
      <c r="D48" s="41" t="s">
        <v>89</v>
      </c>
      <c r="E48" s="41" t="s">
        <v>133</v>
      </c>
      <c r="F48" s="36">
        <v>10</v>
      </c>
      <c r="G48" s="36" t="s">
        <v>13</v>
      </c>
      <c r="H48" s="42">
        <v>5.78</v>
      </c>
      <c r="I48" s="36">
        <f>H48*F48</f>
        <v>57.800000000000004</v>
      </c>
      <c r="J48" s="36">
        <v>61.7</v>
      </c>
    </row>
    <row r="49" spans="1:10" x14ac:dyDescent="0.25">
      <c r="A49" s="36" t="s">
        <v>215</v>
      </c>
      <c r="B49" s="37">
        <v>41712</v>
      </c>
      <c r="C49" s="41">
        <v>0.50694444444444442</v>
      </c>
      <c r="D49" s="41" t="s">
        <v>89</v>
      </c>
      <c r="E49" s="41" t="s">
        <v>133</v>
      </c>
      <c r="F49" s="36">
        <v>1</v>
      </c>
      <c r="G49" s="36" t="s">
        <v>185</v>
      </c>
      <c r="H49" s="42">
        <v>2.63</v>
      </c>
      <c r="I49" s="36">
        <f>H49</f>
        <v>2.63</v>
      </c>
      <c r="J49" s="36">
        <v>4.16</v>
      </c>
    </row>
    <row r="50" spans="1:10" x14ac:dyDescent="0.25">
      <c r="A50" s="36" t="s">
        <v>134</v>
      </c>
      <c r="B50" s="37">
        <v>41712</v>
      </c>
      <c r="C50" s="41">
        <v>0.50347222222222221</v>
      </c>
      <c r="D50" s="41" t="s">
        <v>89</v>
      </c>
      <c r="E50" s="41" t="s">
        <v>133</v>
      </c>
      <c r="F50" s="36">
        <v>2</v>
      </c>
      <c r="G50" s="36" t="s">
        <v>87</v>
      </c>
      <c r="H50" s="42">
        <v>4.42</v>
      </c>
      <c r="I50" s="36">
        <f>H50*F50</f>
        <v>8.84</v>
      </c>
      <c r="J50" s="36">
        <v>15.9</v>
      </c>
    </row>
    <row r="51" spans="1:10" x14ac:dyDescent="0.25">
      <c r="A51" s="36" t="s">
        <v>138</v>
      </c>
      <c r="B51" s="37">
        <v>41718</v>
      </c>
      <c r="C51" s="41">
        <v>0.59722222222222221</v>
      </c>
      <c r="D51" s="41" t="s">
        <v>89</v>
      </c>
      <c r="E51" s="41" t="s">
        <v>133</v>
      </c>
      <c r="F51" s="36">
        <v>1</v>
      </c>
      <c r="G51" s="36" t="s">
        <v>185</v>
      </c>
      <c r="H51" s="42">
        <v>6.92</v>
      </c>
      <c r="I51" s="36">
        <f>H51</f>
        <v>6.92</v>
      </c>
      <c r="J51" s="36">
        <v>9.16</v>
      </c>
    </row>
    <row r="52" spans="1:10" x14ac:dyDescent="0.25">
      <c r="A52" s="36" t="s">
        <v>136</v>
      </c>
      <c r="B52" s="37">
        <v>41718</v>
      </c>
      <c r="C52" s="41">
        <v>0.57638888888888895</v>
      </c>
      <c r="D52" s="41" t="s">
        <v>89</v>
      </c>
      <c r="E52" s="41" t="s">
        <v>133</v>
      </c>
      <c r="F52" s="36">
        <v>1</v>
      </c>
      <c r="G52" s="36" t="s">
        <v>185</v>
      </c>
      <c r="H52" s="42">
        <v>1.35</v>
      </c>
      <c r="I52" s="36">
        <f>H52</f>
        <v>1.35</v>
      </c>
      <c r="J52" s="36">
        <v>2.23</v>
      </c>
    </row>
    <row r="53" spans="1:10" x14ac:dyDescent="0.25">
      <c r="A53" s="36" t="s">
        <v>216</v>
      </c>
      <c r="B53" s="37">
        <v>41718</v>
      </c>
      <c r="C53" s="41">
        <v>0.57986111111111105</v>
      </c>
      <c r="D53" s="41" t="s">
        <v>89</v>
      </c>
      <c r="E53" s="41" t="s">
        <v>133</v>
      </c>
      <c r="F53" s="36">
        <v>1</v>
      </c>
      <c r="G53" s="36" t="s">
        <v>185</v>
      </c>
      <c r="H53" s="42">
        <v>5.77</v>
      </c>
      <c r="I53" s="36">
        <f>H53</f>
        <v>5.77</v>
      </c>
      <c r="J53" s="36">
        <v>8.2799999999999994</v>
      </c>
    </row>
    <row r="54" spans="1:10" x14ac:dyDescent="0.25">
      <c r="A54" s="36" t="s">
        <v>135</v>
      </c>
      <c r="B54" s="37">
        <v>41718</v>
      </c>
      <c r="C54" s="41">
        <v>0.54861111111111105</v>
      </c>
      <c r="D54" s="41" t="s">
        <v>89</v>
      </c>
      <c r="E54" s="41" t="s">
        <v>133</v>
      </c>
      <c r="F54" s="36">
        <v>1</v>
      </c>
      <c r="G54" s="36" t="s">
        <v>185</v>
      </c>
      <c r="H54" s="42">
        <v>9.4499999999999993</v>
      </c>
      <c r="I54" s="36">
        <f>H54</f>
        <v>9.4499999999999993</v>
      </c>
      <c r="J54" s="36">
        <v>14</v>
      </c>
    </row>
    <row r="55" spans="1:10" x14ac:dyDescent="0.25">
      <c r="A55" s="36" t="s">
        <v>217</v>
      </c>
      <c r="B55" s="37">
        <v>41718</v>
      </c>
      <c r="C55" s="41">
        <v>0.59027777777777779</v>
      </c>
      <c r="D55" s="41" t="s">
        <v>89</v>
      </c>
      <c r="E55" s="41" t="s">
        <v>133</v>
      </c>
      <c r="F55" s="36">
        <v>1</v>
      </c>
      <c r="G55" s="36" t="s">
        <v>185</v>
      </c>
      <c r="H55" s="42">
        <v>3.1</v>
      </c>
      <c r="I55" s="36">
        <f>H55</f>
        <v>3.1</v>
      </c>
      <c r="J55" s="36">
        <v>6.96</v>
      </c>
    </row>
    <row r="56" spans="1:10" x14ac:dyDescent="0.25">
      <c r="A56" s="36" t="s">
        <v>212</v>
      </c>
      <c r="B56" s="37">
        <v>41718</v>
      </c>
      <c r="C56" s="41">
        <v>0.5625</v>
      </c>
      <c r="D56" s="41" t="s">
        <v>89</v>
      </c>
      <c r="E56" s="41" t="s">
        <v>133</v>
      </c>
      <c r="F56" s="36">
        <v>5</v>
      </c>
      <c r="G56" s="36" t="s">
        <v>17</v>
      </c>
      <c r="H56" s="42">
        <v>4.55</v>
      </c>
      <c r="I56" s="36">
        <f t="shared" ref="I56:I119" si="1">H56*F56</f>
        <v>22.75</v>
      </c>
      <c r="J56" s="36">
        <v>34.6</v>
      </c>
    </row>
    <row r="57" spans="1:10" x14ac:dyDescent="0.25">
      <c r="A57" s="38" t="s">
        <v>135</v>
      </c>
      <c r="B57" s="37">
        <v>41747.427083333336</v>
      </c>
      <c r="C57" s="39">
        <f>MOD(B57,1)</f>
        <v>0.42708333333575865</v>
      </c>
      <c r="D57" s="41" t="s">
        <v>89</v>
      </c>
      <c r="E57" s="41" t="s">
        <v>133</v>
      </c>
      <c r="F57" s="36">
        <v>2</v>
      </c>
      <c r="G57" s="36" t="s">
        <v>87</v>
      </c>
      <c r="H57" s="42">
        <v>5.75</v>
      </c>
      <c r="I57" s="36">
        <f t="shared" si="1"/>
        <v>11.5</v>
      </c>
      <c r="J57" s="36">
        <v>18.399999999999999</v>
      </c>
    </row>
    <row r="58" spans="1:10" x14ac:dyDescent="0.25">
      <c r="A58" s="21" t="s">
        <v>14</v>
      </c>
      <c r="B58" s="45">
        <v>41376.583333333336</v>
      </c>
      <c r="C58" s="39">
        <f t="shared" ref="C58:C121" si="2">MOD(B58,1)</f>
        <v>0.58333333333575865</v>
      </c>
      <c r="D58" s="47" t="s">
        <v>218</v>
      </c>
      <c r="E58" s="47" t="s">
        <v>16</v>
      </c>
      <c r="F58" s="21">
        <v>10</v>
      </c>
      <c r="G58" s="43" t="s">
        <v>13</v>
      </c>
      <c r="H58" s="44">
        <v>5.5</v>
      </c>
      <c r="I58" s="36">
        <f t="shared" si="1"/>
        <v>55</v>
      </c>
      <c r="J58" s="30">
        <v>57.1</v>
      </c>
    </row>
    <row r="59" spans="1:10" x14ac:dyDescent="0.25">
      <c r="A59" s="21" t="s">
        <v>18</v>
      </c>
      <c r="B59" s="45">
        <v>41376.604166666664</v>
      </c>
      <c r="C59" s="39">
        <f t="shared" si="2"/>
        <v>0.60416666666424135</v>
      </c>
      <c r="D59" s="47" t="s">
        <v>218</v>
      </c>
      <c r="E59" s="47" t="s">
        <v>16</v>
      </c>
      <c r="F59" s="21">
        <v>5</v>
      </c>
      <c r="G59" s="43" t="s">
        <v>17</v>
      </c>
      <c r="H59" s="44">
        <v>7.01</v>
      </c>
      <c r="I59" s="36">
        <f t="shared" si="1"/>
        <v>35.049999999999997</v>
      </c>
      <c r="J59" s="30">
        <v>37.5</v>
      </c>
    </row>
    <row r="60" spans="1:10" x14ac:dyDescent="0.25">
      <c r="A60" s="2" t="s">
        <v>19</v>
      </c>
      <c r="B60" s="45">
        <v>41410.541666666664</v>
      </c>
      <c r="C60" s="39">
        <f t="shared" si="2"/>
        <v>0.54166666666424135</v>
      </c>
      <c r="D60" s="47" t="s">
        <v>218</v>
      </c>
      <c r="E60" s="47" t="s">
        <v>16</v>
      </c>
      <c r="F60" s="21">
        <v>5</v>
      </c>
      <c r="G60" s="43" t="s">
        <v>17</v>
      </c>
      <c r="H60" s="44">
        <v>7.03</v>
      </c>
      <c r="I60" s="36">
        <f t="shared" si="1"/>
        <v>35.15</v>
      </c>
      <c r="J60" s="21">
        <v>37.299999999999997</v>
      </c>
    </row>
    <row r="61" spans="1:10" x14ac:dyDescent="0.25">
      <c r="A61" s="21" t="s">
        <v>21</v>
      </c>
      <c r="B61" s="45">
        <v>41353.708333333336</v>
      </c>
      <c r="C61" s="39">
        <f t="shared" si="2"/>
        <v>0.70833333333575865</v>
      </c>
      <c r="D61" s="47" t="s">
        <v>22</v>
      </c>
      <c r="F61" s="21">
        <v>1</v>
      </c>
      <c r="G61" s="36" t="s">
        <v>185</v>
      </c>
      <c r="H61" s="44">
        <v>0.13600000000000001</v>
      </c>
      <c r="I61" s="36">
        <f t="shared" si="1"/>
        <v>0.13600000000000001</v>
      </c>
      <c r="J61" s="21">
        <v>0.432</v>
      </c>
    </row>
    <row r="62" spans="1:10" x14ac:dyDescent="0.25">
      <c r="A62" s="21" t="s">
        <v>21</v>
      </c>
      <c r="B62" s="45">
        <v>41376.479166666664</v>
      </c>
      <c r="C62" s="39">
        <f t="shared" si="2"/>
        <v>0.47916666666424135</v>
      </c>
      <c r="D62" s="47" t="s">
        <v>22</v>
      </c>
      <c r="F62" s="21">
        <v>1</v>
      </c>
      <c r="G62" s="36" t="s">
        <v>185</v>
      </c>
      <c r="H62" s="44">
        <v>0.182</v>
      </c>
      <c r="I62" s="36">
        <f t="shared" si="1"/>
        <v>0.182</v>
      </c>
      <c r="J62" s="21">
        <v>0.41499999999999998</v>
      </c>
    </row>
    <row r="63" spans="1:10" x14ac:dyDescent="0.25">
      <c r="A63" s="2" t="s">
        <v>21</v>
      </c>
      <c r="B63" s="45">
        <v>41381</v>
      </c>
      <c r="C63" s="39">
        <f t="shared" si="2"/>
        <v>0</v>
      </c>
      <c r="D63" s="47" t="s">
        <v>22</v>
      </c>
      <c r="F63" s="21">
        <v>1</v>
      </c>
      <c r="G63" s="36" t="s">
        <v>185</v>
      </c>
      <c r="H63" s="44">
        <v>5.16E-2</v>
      </c>
      <c r="I63" s="36">
        <f t="shared" si="1"/>
        <v>5.16E-2</v>
      </c>
      <c r="J63" s="21">
        <v>0.45200000000000001</v>
      </c>
    </row>
    <row r="64" spans="1:10" x14ac:dyDescent="0.25">
      <c r="A64" s="2" t="s">
        <v>21</v>
      </c>
      <c r="B64" s="46">
        <v>41400.5</v>
      </c>
      <c r="C64" s="39">
        <f t="shared" si="2"/>
        <v>0.5</v>
      </c>
      <c r="D64" s="47" t="s">
        <v>22</v>
      </c>
      <c r="F64" s="21">
        <v>1</v>
      </c>
      <c r="G64" s="36" t="s">
        <v>185</v>
      </c>
      <c r="H64" s="44">
        <v>1.89E-2</v>
      </c>
      <c r="I64" s="36">
        <f t="shared" si="1"/>
        <v>1.89E-2</v>
      </c>
      <c r="J64" s="21">
        <v>0.33700000000000002</v>
      </c>
    </row>
    <row r="65" spans="1:10" x14ac:dyDescent="0.25">
      <c r="A65" s="2" t="s">
        <v>21</v>
      </c>
      <c r="B65" s="45">
        <v>41421.458333333336</v>
      </c>
      <c r="C65" s="39">
        <f t="shared" si="2"/>
        <v>0.45833333333575865</v>
      </c>
      <c r="D65" s="47" t="s">
        <v>22</v>
      </c>
      <c r="F65" s="21">
        <v>1</v>
      </c>
      <c r="G65" s="36" t="s">
        <v>185</v>
      </c>
      <c r="H65" s="44">
        <v>0.36899999999999999</v>
      </c>
      <c r="I65" s="36">
        <f t="shared" si="1"/>
        <v>0.36899999999999999</v>
      </c>
      <c r="J65" s="21">
        <v>0.53</v>
      </c>
    </row>
    <row r="66" spans="1:10" x14ac:dyDescent="0.25">
      <c r="A66" s="21" t="s">
        <v>21</v>
      </c>
      <c r="B66" s="45">
        <v>41442.461805555555</v>
      </c>
      <c r="C66" s="39">
        <f t="shared" si="2"/>
        <v>0.46180555555474712</v>
      </c>
      <c r="D66" s="47" t="s">
        <v>22</v>
      </c>
      <c r="F66" s="21">
        <v>1</v>
      </c>
      <c r="G66" s="36" t="s">
        <v>185</v>
      </c>
      <c r="H66" s="44">
        <v>3.8600000000000002E-2</v>
      </c>
      <c r="I66" s="36">
        <f t="shared" si="1"/>
        <v>3.8600000000000002E-2</v>
      </c>
      <c r="J66" s="21">
        <v>0.42199999999999999</v>
      </c>
    </row>
    <row r="67" spans="1:10" x14ac:dyDescent="0.25">
      <c r="A67" s="2" t="s">
        <v>21</v>
      </c>
      <c r="B67" s="45">
        <v>41453.671527777777</v>
      </c>
      <c r="C67" s="39">
        <f t="shared" si="2"/>
        <v>0.67152777777664596</v>
      </c>
      <c r="D67" s="47" t="s">
        <v>22</v>
      </c>
      <c r="F67" s="21">
        <v>1</v>
      </c>
      <c r="G67" s="36" t="s">
        <v>185</v>
      </c>
      <c r="H67" s="44">
        <v>2.52E-2</v>
      </c>
      <c r="I67" s="36">
        <f t="shared" si="1"/>
        <v>2.52E-2</v>
      </c>
      <c r="J67" s="21">
        <v>0.35</v>
      </c>
    </row>
    <row r="68" spans="1:10" x14ac:dyDescent="0.25">
      <c r="A68" s="21" t="s">
        <v>24</v>
      </c>
      <c r="B68" s="45">
        <v>41354.112500000003</v>
      </c>
      <c r="C68" s="39">
        <f t="shared" si="2"/>
        <v>0.11250000000291038</v>
      </c>
      <c r="D68" s="47" t="s">
        <v>22</v>
      </c>
      <c r="E68" s="21" t="s">
        <v>25</v>
      </c>
      <c r="F68" s="21">
        <v>1</v>
      </c>
      <c r="G68" s="36" t="s">
        <v>185</v>
      </c>
      <c r="H68" s="44">
        <v>11.2</v>
      </c>
      <c r="I68" s="36">
        <f t="shared" si="1"/>
        <v>11.2</v>
      </c>
      <c r="J68" s="21">
        <v>12.3</v>
      </c>
    </row>
    <row r="69" spans="1:10" x14ac:dyDescent="0.25">
      <c r="A69" s="21" t="s">
        <v>26</v>
      </c>
      <c r="B69" s="45">
        <v>41361.118055555555</v>
      </c>
      <c r="C69" s="39">
        <f t="shared" si="2"/>
        <v>0.11805555555474712</v>
      </c>
      <c r="D69" s="47" t="s">
        <v>22</v>
      </c>
      <c r="E69" s="21" t="s">
        <v>25</v>
      </c>
      <c r="F69" s="21">
        <v>1</v>
      </c>
      <c r="G69" s="36" t="s">
        <v>185</v>
      </c>
      <c r="H69" s="44">
        <v>9.3000000000000007</v>
      </c>
      <c r="I69" s="36">
        <f t="shared" si="1"/>
        <v>9.3000000000000007</v>
      </c>
      <c r="J69" s="21">
        <v>10.1</v>
      </c>
    </row>
    <row r="70" spans="1:10" x14ac:dyDescent="0.25">
      <c r="A70" s="21" t="s">
        <v>27</v>
      </c>
      <c r="B70" s="45">
        <v>41368.395833333336</v>
      </c>
      <c r="C70" s="39">
        <f t="shared" si="2"/>
        <v>0.39583333333575865</v>
      </c>
      <c r="D70" s="47" t="s">
        <v>22</v>
      </c>
      <c r="E70" s="21" t="s">
        <v>25</v>
      </c>
      <c r="F70" s="21">
        <v>1</v>
      </c>
      <c r="G70" s="36" t="s">
        <v>185</v>
      </c>
      <c r="H70" s="44">
        <v>2.11</v>
      </c>
      <c r="I70" s="36">
        <f t="shared" si="1"/>
        <v>2.11</v>
      </c>
      <c r="J70" s="21">
        <v>3.25</v>
      </c>
    </row>
    <row r="71" spans="1:10" x14ac:dyDescent="0.25">
      <c r="A71" s="21" t="s">
        <v>24</v>
      </c>
      <c r="B71" s="45">
        <v>41368.854861111111</v>
      </c>
      <c r="C71" s="39">
        <f t="shared" si="2"/>
        <v>0.85486111111094942</v>
      </c>
      <c r="D71" s="47" t="s">
        <v>22</v>
      </c>
      <c r="E71" s="21" t="s">
        <v>25</v>
      </c>
      <c r="F71" s="21">
        <v>1</v>
      </c>
      <c r="G71" s="36" t="s">
        <v>185</v>
      </c>
      <c r="H71" s="44">
        <v>0.72799999999999998</v>
      </c>
      <c r="I71" s="36">
        <f t="shared" si="1"/>
        <v>0.72799999999999998</v>
      </c>
      <c r="J71" s="21">
        <v>1.41</v>
      </c>
    </row>
    <row r="72" spans="1:10" x14ac:dyDescent="0.25">
      <c r="A72" s="21" t="s">
        <v>26</v>
      </c>
      <c r="B72" s="45">
        <v>41368.973611111112</v>
      </c>
      <c r="C72" s="39">
        <f t="shared" si="2"/>
        <v>0.97361111111240461</v>
      </c>
      <c r="D72" s="47" t="s">
        <v>22</v>
      </c>
      <c r="E72" s="21" t="s">
        <v>25</v>
      </c>
      <c r="F72" s="21">
        <v>1</v>
      </c>
      <c r="G72" s="36" t="s">
        <v>185</v>
      </c>
      <c r="H72" s="44">
        <v>4.4000000000000004</v>
      </c>
      <c r="I72" s="36">
        <f t="shared" si="1"/>
        <v>4.4000000000000004</v>
      </c>
      <c r="J72" s="21">
        <v>5.45</v>
      </c>
    </row>
    <row r="73" spans="1:10" x14ac:dyDescent="0.25">
      <c r="A73" s="21" t="s">
        <v>28</v>
      </c>
      <c r="B73" s="45">
        <v>41371.913194444445</v>
      </c>
      <c r="C73" s="39">
        <f t="shared" si="2"/>
        <v>0.91319444444525288</v>
      </c>
      <c r="D73" s="47" t="s">
        <v>22</v>
      </c>
      <c r="E73" s="21" t="s">
        <v>25</v>
      </c>
      <c r="F73" s="21">
        <v>1</v>
      </c>
      <c r="G73" s="36" t="s">
        <v>185</v>
      </c>
      <c r="H73" s="44">
        <v>6.98</v>
      </c>
      <c r="I73" s="36">
        <f t="shared" si="1"/>
        <v>6.98</v>
      </c>
      <c r="J73" s="21">
        <v>7.57</v>
      </c>
    </row>
    <row r="74" spans="1:10" x14ac:dyDescent="0.25">
      <c r="A74" s="2" t="s">
        <v>24</v>
      </c>
      <c r="B74" s="45">
        <v>41376.87222222222</v>
      </c>
      <c r="C74" s="39">
        <f t="shared" si="2"/>
        <v>0.87222222222044365</v>
      </c>
      <c r="D74" s="47" t="s">
        <v>22</v>
      </c>
      <c r="E74" s="21" t="s">
        <v>25</v>
      </c>
      <c r="F74" s="21">
        <v>1</v>
      </c>
      <c r="G74" s="36" t="s">
        <v>185</v>
      </c>
      <c r="H74" s="44">
        <v>3.61</v>
      </c>
      <c r="I74" s="36">
        <f t="shared" si="1"/>
        <v>3.61</v>
      </c>
      <c r="J74" s="21">
        <v>4.04</v>
      </c>
    </row>
    <row r="75" spans="1:10" x14ac:dyDescent="0.25">
      <c r="A75" s="2" t="s">
        <v>26</v>
      </c>
      <c r="B75" s="45">
        <v>41377.513194444444</v>
      </c>
      <c r="C75" s="39">
        <f t="shared" si="2"/>
        <v>0.51319444444379769</v>
      </c>
      <c r="D75" s="47" t="s">
        <v>22</v>
      </c>
      <c r="E75" s="21" t="s">
        <v>25</v>
      </c>
      <c r="F75" s="21">
        <v>1</v>
      </c>
      <c r="G75" s="36" t="s">
        <v>185</v>
      </c>
      <c r="H75" s="44">
        <v>6.42</v>
      </c>
      <c r="I75" s="36">
        <f t="shared" si="1"/>
        <v>6.42</v>
      </c>
      <c r="J75" s="21">
        <v>7.81</v>
      </c>
    </row>
    <row r="76" spans="1:10" x14ac:dyDescent="0.25">
      <c r="A76" s="21" t="s">
        <v>29</v>
      </c>
      <c r="B76" s="45">
        <v>41381.449305555558</v>
      </c>
      <c r="C76" s="39">
        <f t="shared" si="2"/>
        <v>0.4493055555576575</v>
      </c>
      <c r="D76" s="47" t="s">
        <v>22</v>
      </c>
      <c r="E76" s="21" t="s">
        <v>25</v>
      </c>
      <c r="F76" s="21">
        <v>1</v>
      </c>
      <c r="G76" s="36" t="s">
        <v>185</v>
      </c>
      <c r="H76" s="44">
        <v>6.54</v>
      </c>
      <c r="I76" s="36">
        <f t="shared" si="1"/>
        <v>6.54</v>
      </c>
      <c r="J76" s="21">
        <v>7.24</v>
      </c>
    </row>
    <row r="77" spans="1:10" x14ac:dyDescent="0.25">
      <c r="A77" s="2" t="s">
        <v>30</v>
      </c>
      <c r="B77" s="45">
        <v>41383.270833333336</v>
      </c>
      <c r="C77" s="39">
        <f t="shared" si="2"/>
        <v>0.27083333333575865</v>
      </c>
      <c r="D77" s="47" t="s">
        <v>22</v>
      </c>
      <c r="E77" s="21" t="s">
        <v>25</v>
      </c>
      <c r="F77" s="21">
        <v>1</v>
      </c>
      <c r="G77" s="36" t="s">
        <v>185</v>
      </c>
      <c r="H77" s="44">
        <v>2.44</v>
      </c>
      <c r="I77" s="36">
        <f t="shared" si="1"/>
        <v>2.44</v>
      </c>
      <c r="J77" s="21">
        <v>3.01</v>
      </c>
    </row>
    <row r="78" spans="1:10" x14ac:dyDescent="0.25">
      <c r="A78" s="2" t="s">
        <v>31</v>
      </c>
      <c r="B78" s="45">
        <v>41383.318055555559</v>
      </c>
      <c r="C78" s="39">
        <f t="shared" si="2"/>
        <v>0.31805555555911269</v>
      </c>
      <c r="D78" s="47" t="s">
        <v>22</v>
      </c>
      <c r="E78" s="21" t="s">
        <v>25</v>
      </c>
      <c r="F78" s="21">
        <v>1</v>
      </c>
      <c r="G78" s="36" t="s">
        <v>185</v>
      </c>
      <c r="H78" s="44">
        <v>4.05</v>
      </c>
      <c r="I78" s="36">
        <f t="shared" si="1"/>
        <v>4.05</v>
      </c>
      <c r="J78" s="21">
        <v>4.4400000000000004</v>
      </c>
    </row>
    <row r="79" spans="1:10" x14ac:dyDescent="0.25">
      <c r="A79" s="2" t="s">
        <v>32</v>
      </c>
      <c r="B79" s="45">
        <v>41383.752083333333</v>
      </c>
      <c r="C79" s="39">
        <f t="shared" si="2"/>
        <v>0.75208333333284827</v>
      </c>
      <c r="D79" s="47" t="s">
        <v>22</v>
      </c>
      <c r="E79" s="21" t="s">
        <v>25</v>
      </c>
      <c r="F79" s="21">
        <v>1</v>
      </c>
      <c r="G79" s="36" t="s">
        <v>185</v>
      </c>
      <c r="H79" s="44">
        <v>7.9</v>
      </c>
      <c r="I79" s="36">
        <f t="shared" si="1"/>
        <v>7.9</v>
      </c>
      <c r="J79" s="21">
        <v>8.0299999999999994</v>
      </c>
    </row>
    <row r="80" spans="1:10" x14ac:dyDescent="0.25">
      <c r="A80" s="2" t="s">
        <v>33</v>
      </c>
      <c r="B80" s="45">
        <v>41366.510416666664</v>
      </c>
      <c r="C80" s="39">
        <f t="shared" si="2"/>
        <v>0.51041666666424135</v>
      </c>
      <c r="D80" s="47" t="s">
        <v>34</v>
      </c>
      <c r="E80" s="30" t="s">
        <v>16</v>
      </c>
      <c r="F80" s="21">
        <v>10</v>
      </c>
      <c r="G80" s="43" t="s">
        <v>13</v>
      </c>
      <c r="H80" s="44">
        <v>12.1</v>
      </c>
      <c r="I80" s="36">
        <f t="shared" si="1"/>
        <v>121</v>
      </c>
      <c r="J80" s="2">
        <v>121</v>
      </c>
    </row>
    <row r="81" spans="1:10" x14ac:dyDescent="0.25">
      <c r="A81" s="2" t="s">
        <v>33</v>
      </c>
      <c r="B81" s="45">
        <v>41387.526388888888</v>
      </c>
      <c r="C81" s="39">
        <f t="shared" si="2"/>
        <v>0.52638888888759539</v>
      </c>
      <c r="D81" s="47" t="s">
        <v>34</v>
      </c>
      <c r="E81" s="30" t="s">
        <v>16</v>
      </c>
      <c r="F81" s="21">
        <v>10</v>
      </c>
      <c r="G81" s="43" t="s">
        <v>13</v>
      </c>
      <c r="H81" s="44">
        <v>13.4</v>
      </c>
      <c r="I81" s="36">
        <f t="shared" si="1"/>
        <v>134</v>
      </c>
      <c r="J81" s="21">
        <v>130</v>
      </c>
    </row>
    <row r="82" spans="1:10" x14ac:dyDescent="0.25">
      <c r="A82" s="2" t="s">
        <v>33</v>
      </c>
      <c r="B82" s="45">
        <v>41417.618055555555</v>
      </c>
      <c r="C82" s="39">
        <f t="shared" si="2"/>
        <v>0.61805555555474712</v>
      </c>
      <c r="D82" s="47" t="s">
        <v>34</v>
      </c>
      <c r="E82" s="30" t="s">
        <v>16</v>
      </c>
      <c r="F82" s="21">
        <v>10</v>
      </c>
      <c r="G82" s="43" t="s">
        <v>13</v>
      </c>
      <c r="H82" s="44">
        <v>13</v>
      </c>
      <c r="I82" s="36">
        <f t="shared" si="1"/>
        <v>130</v>
      </c>
      <c r="J82" s="21">
        <v>129</v>
      </c>
    </row>
    <row r="83" spans="1:10" x14ac:dyDescent="0.25">
      <c r="A83" s="2" t="s">
        <v>35</v>
      </c>
      <c r="B83" s="45">
        <v>41358.372916666667</v>
      </c>
      <c r="C83" s="39">
        <f t="shared" si="2"/>
        <v>0.37291666666715173</v>
      </c>
      <c r="D83" s="47" t="s">
        <v>34</v>
      </c>
      <c r="F83" s="21">
        <v>1</v>
      </c>
      <c r="G83" s="36" t="s">
        <v>185</v>
      </c>
      <c r="H83" s="44">
        <v>0.47199999999999998</v>
      </c>
      <c r="I83" s="36">
        <f t="shared" si="1"/>
        <v>0.47199999999999998</v>
      </c>
      <c r="J83" s="2">
        <v>0.73</v>
      </c>
    </row>
    <row r="84" spans="1:10" x14ac:dyDescent="0.25">
      <c r="A84" s="21" t="s">
        <v>36</v>
      </c>
      <c r="B84" s="45">
        <v>41369.645833333336</v>
      </c>
      <c r="C84" s="39">
        <f t="shared" si="2"/>
        <v>0.64583333333575865</v>
      </c>
      <c r="D84" s="47" t="s">
        <v>34</v>
      </c>
      <c r="F84" s="21">
        <v>1</v>
      </c>
      <c r="G84" s="36" t="s">
        <v>185</v>
      </c>
      <c r="H84" s="44">
        <v>0.28000000000000003</v>
      </c>
      <c r="I84" s="36">
        <f t="shared" si="1"/>
        <v>0.28000000000000003</v>
      </c>
      <c r="J84" s="2">
        <v>0.50700000000000001</v>
      </c>
    </row>
    <row r="85" spans="1:10" x14ac:dyDescent="0.25">
      <c r="A85" s="2" t="s">
        <v>35</v>
      </c>
      <c r="B85" s="45">
        <v>41428.541666666664</v>
      </c>
      <c r="C85" s="39">
        <f t="shared" si="2"/>
        <v>0.54166666666424135</v>
      </c>
      <c r="D85" s="47" t="s">
        <v>34</v>
      </c>
      <c r="F85" s="21">
        <v>1</v>
      </c>
      <c r="G85" s="36" t="s">
        <v>185</v>
      </c>
      <c r="H85" s="44">
        <v>0.52500000000000002</v>
      </c>
      <c r="I85" s="36">
        <f t="shared" si="1"/>
        <v>0.52500000000000002</v>
      </c>
      <c r="J85" s="21">
        <v>0.72499999999999998</v>
      </c>
    </row>
    <row r="86" spans="1:10" x14ac:dyDescent="0.25">
      <c r="A86" s="2" t="s">
        <v>35</v>
      </c>
      <c r="B86" s="45">
        <v>41453.591666666667</v>
      </c>
      <c r="C86" s="39">
        <f t="shared" si="2"/>
        <v>0.59166666666715173</v>
      </c>
      <c r="D86" s="47" t="s">
        <v>34</v>
      </c>
      <c r="F86" s="21">
        <v>1</v>
      </c>
      <c r="G86" s="36" t="s">
        <v>185</v>
      </c>
      <c r="H86" s="44">
        <v>0.23100000000000001</v>
      </c>
      <c r="I86" s="36">
        <f t="shared" si="1"/>
        <v>0.23100000000000001</v>
      </c>
      <c r="J86" s="21">
        <v>0.435</v>
      </c>
    </row>
    <row r="87" spans="1:10" x14ac:dyDescent="0.25">
      <c r="A87" s="21" t="s">
        <v>37</v>
      </c>
      <c r="B87" s="45">
        <v>41371.714583333334</v>
      </c>
      <c r="C87" s="39">
        <f t="shared" si="2"/>
        <v>0.71458333333430346</v>
      </c>
      <c r="D87" s="47" t="s">
        <v>34</v>
      </c>
      <c r="E87" s="21" t="s">
        <v>38</v>
      </c>
      <c r="F87" s="21">
        <v>1</v>
      </c>
      <c r="G87" s="36" t="s">
        <v>185</v>
      </c>
      <c r="H87" s="44">
        <v>10.5</v>
      </c>
      <c r="I87" s="36">
        <f t="shared" si="1"/>
        <v>10.5</v>
      </c>
      <c r="J87" s="21">
        <v>6.92</v>
      </c>
    </row>
    <row r="88" spans="1:10" x14ac:dyDescent="0.25">
      <c r="A88" s="2" t="s">
        <v>39</v>
      </c>
      <c r="B88" s="45">
        <v>41379.70208333333</v>
      </c>
      <c r="C88" s="39">
        <f t="shared" si="2"/>
        <v>0.70208333332993789</v>
      </c>
      <c r="D88" s="47" t="s">
        <v>34</v>
      </c>
      <c r="E88" s="21" t="s">
        <v>38</v>
      </c>
      <c r="F88" s="21">
        <v>1</v>
      </c>
      <c r="G88" s="36" t="s">
        <v>185</v>
      </c>
      <c r="H88" s="44">
        <v>12.3</v>
      </c>
      <c r="I88" s="36">
        <f t="shared" si="1"/>
        <v>12.3</v>
      </c>
      <c r="J88" s="21">
        <v>13.5</v>
      </c>
    </row>
    <row r="89" spans="1:10" x14ac:dyDescent="0.25">
      <c r="A89" s="2" t="s">
        <v>40</v>
      </c>
      <c r="B89" s="45">
        <v>41392.270833333336</v>
      </c>
      <c r="C89" s="39">
        <f t="shared" si="2"/>
        <v>0.27083333333575865</v>
      </c>
      <c r="D89" s="47" t="s">
        <v>34</v>
      </c>
      <c r="E89" s="21" t="s">
        <v>38</v>
      </c>
      <c r="F89" s="21">
        <v>1</v>
      </c>
      <c r="G89" s="36" t="s">
        <v>185</v>
      </c>
      <c r="H89" s="44">
        <v>12.4</v>
      </c>
      <c r="I89" s="36">
        <f t="shared" si="1"/>
        <v>12.4</v>
      </c>
      <c r="J89" s="21">
        <v>13.3</v>
      </c>
    </row>
    <row r="90" spans="1:10" x14ac:dyDescent="0.25">
      <c r="A90" s="2" t="s">
        <v>40</v>
      </c>
      <c r="B90" s="45">
        <v>41392.512499999997</v>
      </c>
      <c r="C90" s="39">
        <f t="shared" si="2"/>
        <v>0.51249999999708962</v>
      </c>
      <c r="D90" s="47" t="s">
        <v>34</v>
      </c>
      <c r="E90" s="21" t="s">
        <v>38</v>
      </c>
      <c r="F90" s="21">
        <v>1</v>
      </c>
      <c r="G90" s="36" t="s">
        <v>185</v>
      </c>
      <c r="H90" s="44">
        <v>4.3899999999999997</v>
      </c>
      <c r="I90" s="36">
        <f t="shared" si="1"/>
        <v>4.3899999999999997</v>
      </c>
      <c r="J90" s="21">
        <v>4.45</v>
      </c>
    </row>
    <row r="91" spans="1:10" x14ac:dyDescent="0.25">
      <c r="A91" s="2" t="s">
        <v>40</v>
      </c>
      <c r="B91" s="45">
        <v>41394.188194444447</v>
      </c>
      <c r="C91" s="39">
        <f t="shared" si="2"/>
        <v>0.18819444444670808</v>
      </c>
      <c r="D91" s="47" t="s">
        <v>34</v>
      </c>
      <c r="E91" s="21" t="s">
        <v>38</v>
      </c>
      <c r="F91" s="21">
        <v>1</v>
      </c>
      <c r="G91" s="36" t="s">
        <v>185</v>
      </c>
      <c r="H91" s="44">
        <v>11.7</v>
      </c>
      <c r="I91" s="36">
        <f t="shared" si="1"/>
        <v>11.7</v>
      </c>
      <c r="J91" s="21">
        <v>11.4</v>
      </c>
    </row>
    <row r="92" spans="1:10" x14ac:dyDescent="0.25">
      <c r="A92" s="2" t="s">
        <v>41</v>
      </c>
      <c r="B92" s="45">
        <v>41415.558333333334</v>
      </c>
      <c r="C92" s="39">
        <f t="shared" si="2"/>
        <v>0.55833333333430346</v>
      </c>
      <c r="D92" s="47" t="s">
        <v>34</v>
      </c>
      <c r="E92" s="21" t="s">
        <v>38</v>
      </c>
      <c r="F92" s="21">
        <v>1</v>
      </c>
      <c r="G92" s="36" t="s">
        <v>185</v>
      </c>
      <c r="H92" s="44">
        <v>13.5</v>
      </c>
      <c r="I92" s="36">
        <f t="shared" si="1"/>
        <v>13.5</v>
      </c>
      <c r="J92" s="21">
        <v>10.7</v>
      </c>
    </row>
    <row r="93" spans="1:10" x14ac:dyDescent="0.25">
      <c r="A93" s="2" t="s">
        <v>42</v>
      </c>
      <c r="B93" s="45">
        <v>41483.589583333334</v>
      </c>
      <c r="C93" s="39">
        <f t="shared" si="2"/>
        <v>0.58958333333430346</v>
      </c>
      <c r="D93" s="47" t="s">
        <v>34</v>
      </c>
      <c r="E93" s="21" t="s">
        <v>38</v>
      </c>
      <c r="F93" s="21">
        <v>1</v>
      </c>
      <c r="G93" s="36" t="s">
        <v>185</v>
      </c>
      <c r="H93" s="44">
        <v>9.9</v>
      </c>
      <c r="I93" s="36">
        <f t="shared" si="1"/>
        <v>9.9</v>
      </c>
      <c r="J93" s="21">
        <v>9.31</v>
      </c>
    </row>
    <row r="94" spans="1:10" x14ac:dyDescent="0.25">
      <c r="A94" s="2" t="s">
        <v>43</v>
      </c>
      <c r="B94" s="45">
        <v>41485.209027777775</v>
      </c>
      <c r="C94" s="39">
        <f t="shared" si="2"/>
        <v>0.20902777777519077</v>
      </c>
      <c r="D94" s="47" t="s">
        <v>34</v>
      </c>
      <c r="E94" s="21" t="s">
        <v>38</v>
      </c>
      <c r="F94" s="21">
        <v>1</v>
      </c>
      <c r="G94" s="36" t="s">
        <v>185</v>
      </c>
      <c r="H94" s="44">
        <v>8.26</v>
      </c>
      <c r="I94" s="36">
        <f t="shared" si="1"/>
        <v>8.26</v>
      </c>
      <c r="J94" s="21">
        <v>8.0299999999999994</v>
      </c>
    </row>
    <row r="95" spans="1:10" x14ac:dyDescent="0.25">
      <c r="A95" s="2" t="s">
        <v>44</v>
      </c>
      <c r="B95" s="45">
        <v>41486.438888888886</v>
      </c>
      <c r="C95" s="39">
        <f t="shared" si="2"/>
        <v>0.43888888888614019</v>
      </c>
      <c r="D95" s="47" t="s">
        <v>34</v>
      </c>
      <c r="E95" s="21" t="s">
        <v>38</v>
      </c>
      <c r="F95" s="21">
        <v>1</v>
      </c>
      <c r="G95" s="36" t="s">
        <v>185</v>
      </c>
      <c r="H95" s="44">
        <v>8.42</v>
      </c>
      <c r="I95" s="36">
        <f t="shared" si="1"/>
        <v>8.42</v>
      </c>
      <c r="J95" s="21">
        <v>7.65</v>
      </c>
    </row>
    <row r="96" spans="1:10" x14ac:dyDescent="0.25">
      <c r="A96" s="2" t="s">
        <v>41</v>
      </c>
      <c r="B96" s="45">
        <v>41492.645138888889</v>
      </c>
      <c r="C96" s="39">
        <f t="shared" si="2"/>
        <v>0.64513888888905058</v>
      </c>
      <c r="D96" s="47" t="s">
        <v>34</v>
      </c>
      <c r="E96" s="21" t="s">
        <v>38</v>
      </c>
      <c r="F96" s="21">
        <v>1</v>
      </c>
      <c r="G96" s="36" t="s">
        <v>185</v>
      </c>
      <c r="H96" s="44">
        <v>5.56</v>
      </c>
      <c r="I96" s="36">
        <f t="shared" si="1"/>
        <v>5.56</v>
      </c>
      <c r="J96" s="21">
        <v>5.55</v>
      </c>
    </row>
    <row r="97" spans="1:10" x14ac:dyDescent="0.25">
      <c r="A97" s="2" t="s">
        <v>45</v>
      </c>
      <c r="B97" s="45">
        <v>41493.597916666666</v>
      </c>
      <c r="C97" s="39">
        <f t="shared" si="2"/>
        <v>0.59791666666569654</v>
      </c>
      <c r="D97" s="47" t="s">
        <v>34</v>
      </c>
      <c r="E97" s="21" t="s">
        <v>38</v>
      </c>
      <c r="F97" s="21">
        <v>1</v>
      </c>
      <c r="G97" s="36" t="s">
        <v>185</v>
      </c>
      <c r="H97" s="44">
        <v>9.1300000000000008</v>
      </c>
      <c r="I97" s="36">
        <f t="shared" si="1"/>
        <v>9.1300000000000008</v>
      </c>
      <c r="J97" s="21">
        <v>8.66</v>
      </c>
    </row>
    <row r="98" spans="1:10" x14ac:dyDescent="0.25">
      <c r="A98" s="2" t="s">
        <v>46</v>
      </c>
      <c r="B98" s="45">
        <v>41493.636111111111</v>
      </c>
      <c r="C98" s="39">
        <f t="shared" si="2"/>
        <v>0.63611111111094942</v>
      </c>
      <c r="D98" s="47" t="s">
        <v>34</v>
      </c>
      <c r="E98" s="21" t="s">
        <v>38</v>
      </c>
      <c r="F98" s="21">
        <v>1</v>
      </c>
      <c r="G98" s="36" t="s">
        <v>185</v>
      </c>
      <c r="H98" s="44">
        <v>9.19</v>
      </c>
      <c r="I98" s="36">
        <f t="shared" si="1"/>
        <v>9.19</v>
      </c>
      <c r="J98" s="21">
        <v>8.25</v>
      </c>
    </row>
    <row r="99" spans="1:10" x14ac:dyDescent="0.25">
      <c r="A99" s="2" t="s">
        <v>39</v>
      </c>
      <c r="B99" s="45">
        <v>41493.963194444441</v>
      </c>
      <c r="C99" s="39">
        <f t="shared" si="2"/>
        <v>0.96319444444088731</v>
      </c>
      <c r="D99" s="47" t="s">
        <v>34</v>
      </c>
      <c r="E99" s="21" t="s">
        <v>38</v>
      </c>
      <c r="F99" s="21">
        <v>1</v>
      </c>
      <c r="G99" s="36" t="s">
        <v>185</v>
      </c>
      <c r="H99" s="44">
        <v>3.66</v>
      </c>
      <c r="I99" s="36">
        <f t="shared" si="1"/>
        <v>3.66</v>
      </c>
      <c r="J99" s="21">
        <v>6.47</v>
      </c>
    </row>
    <row r="100" spans="1:10" x14ac:dyDescent="0.25">
      <c r="A100" s="2" t="s">
        <v>47</v>
      </c>
      <c r="B100" s="45">
        <v>41494.61041666667</v>
      </c>
      <c r="C100" s="39">
        <f t="shared" si="2"/>
        <v>0.61041666667006211</v>
      </c>
      <c r="D100" s="47" t="s">
        <v>34</v>
      </c>
      <c r="E100" s="21" t="s">
        <v>38</v>
      </c>
      <c r="F100" s="21">
        <v>1</v>
      </c>
      <c r="G100" s="36" t="s">
        <v>185</v>
      </c>
      <c r="H100" s="44">
        <v>5.82</v>
      </c>
      <c r="I100" s="36">
        <f t="shared" si="1"/>
        <v>5.82</v>
      </c>
      <c r="J100" s="21">
        <v>2.67</v>
      </c>
    </row>
    <row r="101" spans="1:10" x14ac:dyDescent="0.25">
      <c r="A101" s="2" t="s">
        <v>48</v>
      </c>
      <c r="B101" s="45">
        <v>41495.216666666667</v>
      </c>
      <c r="C101" s="39">
        <f t="shared" si="2"/>
        <v>0.21666666666715173</v>
      </c>
      <c r="D101" s="47" t="s">
        <v>34</v>
      </c>
      <c r="E101" s="21" t="s">
        <v>38</v>
      </c>
      <c r="F101" s="21">
        <v>1</v>
      </c>
      <c r="G101" s="36" t="s">
        <v>185</v>
      </c>
      <c r="H101" s="44">
        <v>6.12</v>
      </c>
      <c r="I101" s="36">
        <f t="shared" si="1"/>
        <v>6.12</v>
      </c>
      <c r="J101" s="21">
        <v>5.75</v>
      </c>
    </row>
    <row r="102" spans="1:10" x14ac:dyDescent="0.25">
      <c r="A102" s="2" t="s">
        <v>37</v>
      </c>
      <c r="B102" s="45">
        <v>41495.597916666666</v>
      </c>
      <c r="C102" s="39">
        <f t="shared" si="2"/>
        <v>0.59791666666569654</v>
      </c>
      <c r="D102" s="47" t="s">
        <v>34</v>
      </c>
      <c r="E102" s="21" t="s">
        <v>38</v>
      </c>
      <c r="F102" s="21">
        <v>1</v>
      </c>
      <c r="G102" s="36" t="s">
        <v>185</v>
      </c>
      <c r="H102" s="44">
        <v>5.43</v>
      </c>
      <c r="I102" s="36">
        <f t="shared" si="1"/>
        <v>5.43</v>
      </c>
      <c r="J102" s="21">
        <v>2.48</v>
      </c>
    </row>
    <row r="103" spans="1:10" x14ac:dyDescent="0.25">
      <c r="A103" s="2" t="s">
        <v>49</v>
      </c>
      <c r="B103" s="45">
        <v>41495.947916666664</v>
      </c>
      <c r="C103" s="39">
        <f t="shared" si="2"/>
        <v>0.94791666666424135</v>
      </c>
      <c r="D103" s="47" t="s">
        <v>34</v>
      </c>
      <c r="E103" s="21" t="s">
        <v>38</v>
      </c>
      <c r="F103" s="21">
        <v>1</v>
      </c>
      <c r="G103" s="36" t="s">
        <v>185</v>
      </c>
      <c r="H103" s="44">
        <v>9.1</v>
      </c>
      <c r="I103" s="36">
        <f t="shared" si="1"/>
        <v>9.1</v>
      </c>
      <c r="J103" s="21">
        <v>7.56</v>
      </c>
    </row>
    <row r="104" spans="1:10" x14ac:dyDescent="0.25">
      <c r="A104" s="2" t="s">
        <v>50</v>
      </c>
      <c r="B104" s="45">
        <v>41496.760416666664</v>
      </c>
      <c r="C104" s="39">
        <f t="shared" si="2"/>
        <v>0.76041666666424135</v>
      </c>
      <c r="D104" s="47" t="s">
        <v>34</v>
      </c>
      <c r="E104" s="21" t="s">
        <v>38</v>
      </c>
      <c r="F104" s="21">
        <v>1</v>
      </c>
      <c r="G104" s="36" t="s">
        <v>185</v>
      </c>
      <c r="H104" s="44">
        <v>5.26</v>
      </c>
      <c r="I104" s="36">
        <f t="shared" si="1"/>
        <v>5.26</v>
      </c>
      <c r="J104" s="21">
        <v>4.6900000000000004</v>
      </c>
    </row>
    <row r="105" spans="1:10" x14ac:dyDescent="0.25">
      <c r="A105" s="2" t="s">
        <v>43</v>
      </c>
      <c r="B105" s="45">
        <v>41496.947916666664</v>
      </c>
      <c r="C105" s="39">
        <f t="shared" si="2"/>
        <v>0.94791666666424135</v>
      </c>
      <c r="D105" s="47" t="s">
        <v>34</v>
      </c>
      <c r="E105" s="21" t="s">
        <v>38</v>
      </c>
      <c r="F105" s="21">
        <v>1</v>
      </c>
      <c r="G105" s="36" t="s">
        <v>185</v>
      </c>
      <c r="H105" s="44">
        <v>8.9</v>
      </c>
      <c r="I105" s="36">
        <f t="shared" si="1"/>
        <v>8.9</v>
      </c>
      <c r="J105" s="21">
        <v>7.3</v>
      </c>
    </row>
    <row r="106" spans="1:10" x14ac:dyDescent="0.25">
      <c r="A106" s="2" t="s">
        <v>51</v>
      </c>
      <c r="B106" s="45">
        <v>41497.871527777781</v>
      </c>
      <c r="C106" s="39">
        <f t="shared" si="2"/>
        <v>0.87152777778101154</v>
      </c>
      <c r="D106" s="47" t="s">
        <v>34</v>
      </c>
      <c r="E106" s="21" t="s">
        <v>38</v>
      </c>
      <c r="F106" s="21">
        <v>1</v>
      </c>
      <c r="G106" s="36" t="s">
        <v>185</v>
      </c>
      <c r="H106" s="44">
        <v>8.5399999999999991</v>
      </c>
      <c r="I106" s="36">
        <f t="shared" si="1"/>
        <v>8.5399999999999991</v>
      </c>
      <c r="J106" s="21">
        <v>6.72</v>
      </c>
    </row>
    <row r="107" spans="1:10" x14ac:dyDescent="0.25">
      <c r="A107" s="2" t="s">
        <v>52</v>
      </c>
      <c r="B107" s="45">
        <v>41498.581250000003</v>
      </c>
      <c r="C107" s="39">
        <f t="shared" si="2"/>
        <v>0.58125000000291038</v>
      </c>
      <c r="D107" s="47" t="s">
        <v>34</v>
      </c>
      <c r="E107" s="21" t="s">
        <v>38</v>
      </c>
      <c r="F107" s="21">
        <v>1</v>
      </c>
      <c r="G107" s="36" t="s">
        <v>185</v>
      </c>
      <c r="H107" s="44">
        <v>8.49</v>
      </c>
      <c r="I107" s="36">
        <f t="shared" si="1"/>
        <v>8.49</v>
      </c>
      <c r="J107" s="21">
        <v>7.04</v>
      </c>
    </row>
    <row r="108" spans="1:10" x14ac:dyDescent="0.25">
      <c r="A108" s="2" t="s">
        <v>53</v>
      </c>
      <c r="B108" s="45">
        <v>41498.95208333333</v>
      </c>
      <c r="C108" s="39">
        <f t="shared" si="2"/>
        <v>0.95208333332993789</v>
      </c>
      <c r="D108" s="47" t="s">
        <v>34</v>
      </c>
      <c r="E108" s="21" t="s">
        <v>38</v>
      </c>
      <c r="F108" s="21">
        <v>1</v>
      </c>
      <c r="G108" s="36" t="s">
        <v>185</v>
      </c>
      <c r="H108" s="44">
        <v>9.0299999999999994</v>
      </c>
      <c r="I108" s="36">
        <f t="shared" si="1"/>
        <v>9.0299999999999994</v>
      </c>
      <c r="J108" s="21">
        <v>6.26</v>
      </c>
    </row>
    <row r="109" spans="1:10" x14ac:dyDescent="0.25">
      <c r="A109" s="2" t="s">
        <v>54</v>
      </c>
      <c r="B109" s="45">
        <v>41499.588888888888</v>
      </c>
      <c r="C109" s="39">
        <f t="shared" si="2"/>
        <v>0.58888888888759539</v>
      </c>
      <c r="D109" s="47" t="s">
        <v>34</v>
      </c>
      <c r="E109" s="21" t="s">
        <v>38</v>
      </c>
      <c r="F109" s="21">
        <v>1</v>
      </c>
      <c r="G109" s="36" t="s">
        <v>185</v>
      </c>
      <c r="H109" s="44">
        <v>8.33</v>
      </c>
      <c r="I109" s="36">
        <f t="shared" si="1"/>
        <v>8.33</v>
      </c>
      <c r="J109" s="21">
        <v>7.11</v>
      </c>
    </row>
    <row r="110" spans="1:10" x14ac:dyDescent="0.25">
      <c r="A110" s="2" t="s">
        <v>55</v>
      </c>
      <c r="B110" s="45">
        <v>41500.947916666664</v>
      </c>
      <c r="C110" s="39">
        <f t="shared" si="2"/>
        <v>0.94791666666424135</v>
      </c>
      <c r="D110" s="47" t="s">
        <v>34</v>
      </c>
      <c r="E110" s="21" t="s">
        <v>38</v>
      </c>
      <c r="F110" s="21">
        <v>1</v>
      </c>
      <c r="G110" s="36" t="s">
        <v>185</v>
      </c>
      <c r="H110" s="44">
        <v>8.34</v>
      </c>
      <c r="I110" s="36">
        <f t="shared" si="1"/>
        <v>8.34</v>
      </c>
      <c r="J110" s="21">
        <v>7.02</v>
      </c>
    </row>
    <row r="111" spans="1:10" x14ac:dyDescent="0.25">
      <c r="A111" s="2" t="s">
        <v>56</v>
      </c>
      <c r="B111" s="45">
        <v>41500.949999999997</v>
      </c>
      <c r="C111" s="39">
        <f t="shared" si="2"/>
        <v>0.94999999999708962</v>
      </c>
      <c r="D111" s="47" t="s">
        <v>34</v>
      </c>
      <c r="E111" s="21" t="s">
        <v>38</v>
      </c>
      <c r="F111" s="21">
        <v>1</v>
      </c>
      <c r="G111" s="36" t="s">
        <v>185</v>
      </c>
      <c r="H111" s="44">
        <v>7.18</v>
      </c>
      <c r="I111" s="36">
        <f t="shared" si="1"/>
        <v>7.18</v>
      </c>
      <c r="J111" s="21">
        <v>5.84</v>
      </c>
    </row>
    <row r="112" spans="1:10" x14ac:dyDescent="0.25">
      <c r="A112" s="2" t="s">
        <v>41</v>
      </c>
      <c r="B112" s="45">
        <v>41516.664583333331</v>
      </c>
      <c r="C112" s="39">
        <f t="shared" si="2"/>
        <v>0.66458333333139308</v>
      </c>
      <c r="D112" s="47" t="s">
        <v>34</v>
      </c>
      <c r="E112" s="21" t="s">
        <v>38</v>
      </c>
      <c r="F112" s="21">
        <v>1</v>
      </c>
      <c r="G112" s="36" t="s">
        <v>185</v>
      </c>
      <c r="H112" s="44">
        <v>7.59</v>
      </c>
      <c r="I112" s="36">
        <f t="shared" si="1"/>
        <v>7.59</v>
      </c>
      <c r="J112" s="21">
        <v>7.42</v>
      </c>
    </row>
    <row r="113" spans="1:10" x14ac:dyDescent="0.25">
      <c r="A113" s="2" t="s">
        <v>45</v>
      </c>
      <c r="B113" s="45">
        <v>41517.720833333333</v>
      </c>
      <c r="C113" s="39">
        <f t="shared" si="2"/>
        <v>0.72083333333284827</v>
      </c>
      <c r="D113" s="47" t="s">
        <v>34</v>
      </c>
      <c r="E113" s="21" t="s">
        <v>38</v>
      </c>
      <c r="F113" s="21">
        <v>1</v>
      </c>
      <c r="G113" s="36" t="s">
        <v>185</v>
      </c>
      <c r="H113" s="44">
        <v>8.42</v>
      </c>
      <c r="I113" s="36">
        <f t="shared" si="1"/>
        <v>8.42</v>
      </c>
      <c r="J113" s="21">
        <v>8.18</v>
      </c>
    </row>
    <row r="114" spans="1:10" x14ac:dyDescent="0.25">
      <c r="A114" s="2" t="s">
        <v>46</v>
      </c>
      <c r="B114" s="45">
        <v>41518.599305555559</v>
      </c>
      <c r="C114" s="39">
        <f t="shared" si="2"/>
        <v>0.59930555555911269</v>
      </c>
      <c r="D114" s="47" t="s">
        <v>34</v>
      </c>
      <c r="E114" s="21" t="s">
        <v>38</v>
      </c>
      <c r="F114" s="21">
        <v>1</v>
      </c>
      <c r="G114" s="36" t="s">
        <v>185</v>
      </c>
      <c r="H114" s="44">
        <v>6.57</v>
      </c>
      <c r="I114" s="36">
        <f t="shared" si="1"/>
        <v>6.57</v>
      </c>
      <c r="J114" s="21">
        <v>6.75</v>
      </c>
    </row>
    <row r="115" spans="1:10" x14ac:dyDescent="0.25">
      <c r="A115" s="2" t="s">
        <v>57</v>
      </c>
      <c r="B115" s="45">
        <v>41518.902777777781</v>
      </c>
      <c r="C115" s="39">
        <f t="shared" si="2"/>
        <v>0.90277777778101154</v>
      </c>
      <c r="D115" s="47" t="s">
        <v>34</v>
      </c>
      <c r="E115" s="21" t="s">
        <v>38</v>
      </c>
      <c r="F115" s="21">
        <v>1</v>
      </c>
      <c r="G115" s="36" t="s">
        <v>185</v>
      </c>
      <c r="H115" s="44">
        <v>6.66</v>
      </c>
      <c r="I115" s="36">
        <f t="shared" si="1"/>
        <v>6.66</v>
      </c>
      <c r="J115" s="21">
        <v>6.6</v>
      </c>
    </row>
    <row r="116" spans="1:10" x14ac:dyDescent="0.25">
      <c r="A116" s="2" t="s">
        <v>48</v>
      </c>
      <c r="B116" s="45">
        <v>41518.919444444444</v>
      </c>
      <c r="C116" s="39">
        <f t="shared" si="2"/>
        <v>0.91944444444379769</v>
      </c>
      <c r="D116" s="47" t="s">
        <v>34</v>
      </c>
      <c r="E116" s="21" t="s">
        <v>38</v>
      </c>
      <c r="F116" s="21">
        <v>1</v>
      </c>
      <c r="G116" s="36" t="s">
        <v>185</v>
      </c>
      <c r="H116" s="44">
        <v>7.71</v>
      </c>
      <c r="I116" s="36">
        <f t="shared" si="1"/>
        <v>7.71</v>
      </c>
      <c r="J116" s="21">
        <v>7.71</v>
      </c>
    </row>
    <row r="117" spans="1:10" x14ac:dyDescent="0.25">
      <c r="A117" s="2" t="s">
        <v>58</v>
      </c>
      <c r="B117" s="45">
        <v>41522.222222222219</v>
      </c>
      <c r="C117" s="39">
        <f t="shared" si="2"/>
        <v>0.22222222221898846</v>
      </c>
      <c r="D117" s="47" t="s">
        <v>34</v>
      </c>
      <c r="E117" s="21" t="s">
        <v>38</v>
      </c>
      <c r="F117" s="21">
        <v>1</v>
      </c>
      <c r="G117" s="36" t="s">
        <v>185</v>
      </c>
      <c r="H117" s="44">
        <v>7.93</v>
      </c>
      <c r="I117" s="36">
        <f t="shared" si="1"/>
        <v>7.93</v>
      </c>
      <c r="J117" s="21">
        <v>7.63</v>
      </c>
    </row>
    <row r="118" spans="1:10" x14ac:dyDescent="0.25">
      <c r="A118" s="2" t="s">
        <v>41</v>
      </c>
      <c r="B118" s="45">
        <v>41529.14166666667</v>
      </c>
      <c r="C118" s="39">
        <f t="shared" si="2"/>
        <v>0.14166666667006211</v>
      </c>
      <c r="D118" s="47" t="s">
        <v>34</v>
      </c>
      <c r="E118" s="21" t="s">
        <v>38</v>
      </c>
      <c r="F118" s="21">
        <v>1</v>
      </c>
      <c r="G118" s="36" t="s">
        <v>185</v>
      </c>
      <c r="H118" s="44">
        <v>6.75</v>
      </c>
      <c r="I118" s="36">
        <f t="shared" si="1"/>
        <v>6.75</v>
      </c>
      <c r="J118" s="21">
        <v>6.21</v>
      </c>
    </row>
    <row r="119" spans="1:10" x14ac:dyDescent="0.25">
      <c r="A119" s="2" t="s">
        <v>45</v>
      </c>
      <c r="B119" s="45">
        <v>41530.504166666666</v>
      </c>
      <c r="C119" s="39">
        <f t="shared" si="2"/>
        <v>0.50416666666569654</v>
      </c>
      <c r="D119" s="47" t="s">
        <v>34</v>
      </c>
      <c r="E119" s="21" t="s">
        <v>38</v>
      </c>
      <c r="F119" s="21">
        <v>1</v>
      </c>
      <c r="G119" s="36" t="s">
        <v>185</v>
      </c>
      <c r="H119" s="44">
        <v>7.47</v>
      </c>
      <c r="I119" s="36">
        <f t="shared" si="1"/>
        <v>7.47</v>
      </c>
      <c r="J119" s="21">
        <v>6.4</v>
      </c>
    </row>
    <row r="120" spans="1:10" x14ac:dyDescent="0.25">
      <c r="A120" s="2" t="s">
        <v>46</v>
      </c>
      <c r="B120" s="45">
        <v>41530.576388888891</v>
      </c>
      <c r="C120" s="39">
        <f t="shared" si="2"/>
        <v>0.57638888889050577</v>
      </c>
      <c r="D120" s="47" t="s">
        <v>34</v>
      </c>
      <c r="E120" s="21" t="s">
        <v>38</v>
      </c>
      <c r="F120" s="21">
        <v>1</v>
      </c>
      <c r="G120" s="36" t="s">
        <v>185</v>
      </c>
      <c r="H120" s="44">
        <v>7.83</v>
      </c>
      <c r="I120" s="36">
        <f t="shared" ref="I120:I183" si="3">H120*F120</f>
        <v>7.83</v>
      </c>
      <c r="J120" s="21">
        <v>7.42</v>
      </c>
    </row>
    <row r="121" spans="1:10" x14ac:dyDescent="0.25">
      <c r="A121" s="2" t="s">
        <v>39</v>
      </c>
      <c r="B121" s="45">
        <v>41530.64166666667</v>
      </c>
      <c r="C121" s="39">
        <f t="shared" si="2"/>
        <v>0.64166666667006211</v>
      </c>
      <c r="D121" s="47" t="s">
        <v>34</v>
      </c>
      <c r="E121" s="21" t="s">
        <v>38</v>
      </c>
      <c r="F121" s="21">
        <v>1</v>
      </c>
      <c r="G121" s="36" t="s">
        <v>185</v>
      </c>
      <c r="H121" s="44">
        <v>8.19</v>
      </c>
      <c r="I121" s="36">
        <f t="shared" si="3"/>
        <v>8.19</v>
      </c>
      <c r="J121" s="21">
        <v>7.7</v>
      </c>
    </row>
    <row r="122" spans="1:10" x14ac:dyDescent="0.25">
      <c r="A122" s="2" t="s">
        <v>47</v>
      </c>
      <c r="B122" s="45">
        <v>41530.643750000003</v>
      </c>
      <c r="C122" s="39">
        <f t="shared" ref="C122:C185" si="4">MOD(B122,1)</f>
        <v>0.64375000000291038</v>
      </c>
      <c r="D122" s="47" t="s">
        <v>34</v>
      </c>
      <c r="E122" s="21" t="s">
        <v>38</v>
      </c>
      <c r="F122" s="21">
        <v>1</v>
      </c>
      <c r="G122" s="36" t="s">
        <v>185</v>
      </c>
      <c r="H122" s="44">
        <v>7.64</v>
      </c>
      <c r="I122" s="36">
        <f t="shared" si="3"/>
        <v>7.64</v>
      </c>
      <c r="J122" s="21">
        <v>7.92</v>
      </c>
    </row>
    <row r="123" spans="1:10" x14ac:dyDescent="0.25">
      <c r="A123" s="2" t="s">
        <v>48</v>
      </c>
      <c r="B123" s="45">
        <v>41530.654166666667</v>
      </c>
      <c r="C123" s="39">
        <f t="shared" si="4"/>
        <v>0.65416666666715173</v>
      </c>
      <c r="D123" s="47" t="s">
        <v>34</v>
      </c>
      <c r="E123" s="21" t="s">
        <v>38</v>
      </c>
      <c r="F123" s="21">
        <v>1</v>
      </c>
      <c r="G123" s="36" t="s">
        <v>185</v>
      </c>
      <c r="H123" s="44">
        <v>7.72</v>
      </c>
      <c r="I123" s="36">
        <f t="shared" si="3"/>
        <v>7.72</v>
      </c>
      <c r="J123" s="21">
        <v>7.43</v>
      </c>
    </row>
    <row r="124" spans="1:10" x14ac:dyDescent="0.25">
      <c r="A124" s="2" t="s">
        <v>58</v>
      </c>
      <c r="B124" s="45">
        <v>41532.679861111108</v>
      </c>
      <c r="C124" s="39">
        <f t="shared" si="4"/>
        <v>0.67986111110803904</v>
      </c>
      <c r="D124" s="47" t="s">
        <v>34</v>
      </c>
      <c r="E124" s="21" t="s">
        <v>38</v>
      </c>
      <c r="F124" s="21">
        <v>1</v>
      </c>
      <c r="G124" s="36" t="s">
        <v>185</v>
      </c>
      <c r="H124" s="44">
        <v>7.04</v>
      </c>
      <c r="I124" s="36">
        <f t="shared" si="3"/>
        <v>7.04</v>
      </c>
      <c r="J124" s="21">
        <v>7.64</v>
      </c>
    </row>
    <row r="125" spans="1:10" x14ac:dyDescent="0.25">
      <c r="A125" s="21" t="s">
        <v>41</v>
      </c>
      <c r="B125" s="45">
        <v>41537.550000000003</v>
      </c>
      <c r="C125" s="39">
        <f t="shared" si="4"/>
        <v>0.55000000000291038</v>
      </c>
      <c r="D125" s="47" t="s">
        <v>34</v>
      </c>
      <c r="E125" s="21" t="s">
        <v>38</v>
      </c>
      <c r="F125" s="21">
        <v>1</v>
      </c>
      <c r="G125" s="36" t="s">
        <v>185</v>
      </c>
      <c r="H125" s="44">
        <v>7.7</v>
      </c>
      <c r="I125" s="36">
        <f t="shared" si="3"/>
        <v>7.7</v>
      </c>
      <c r="J125" s="21">
        <v>6.28</v>
      </c>
    </row>
    <row r="126" spans="1:10" x14ac:dyDescent="0.25">
      <c r="A126" s="21" t="s">
        <v>45</v>
      </c>
      <c r="B126" s="45">
        <v>41537.550694444442</v>
      </c>
      <c r="C126" s="39">
        <f t="shared" si="4"/>
        <v>0.5506944444423425</v>
      </c>
      <c r="D126" s="47" t="s">
        <v>34</v>
      </c>
      <c r="E126" s="21" t="s">
        <v>38</v>
      </c>
      <c r="F126" s="21">
        <v>1</v>
      </c>
      <c r="G126" s="36" t="s">
        <v>185</v>
      </c>
      <c r="H126" s="44">
        <v>8.08</v>
      </c>
      <c r="I126" s="36">
        <f t="shared" si="3"/>
        <v>8.08</v>
      </c>
      <c r="J126" s="21">
        <v>6.56</v>
      </c>
    </row>
    <row r="127" spans="1:10" x14ac:dyDescent="0.25">
      <c r="A127" s="21" t="s">
        <v>46</v>
      </c>
      <c r="B127" s="45">
        <v>41537.713888888888</v>
      </c>
      <c r="C127" s="39">
        <f t="shared" si="4"/>
        <v>0.71388888888759539</v>
      </c>
      <c r="D127" s="47" t="s">
        <v>34</v>
      </c>
      <c r="E127" s="21" t="s">
        <v>38</v>
      </c>
      <c r="F127" s="21">
        <v>1</v>
      </c>
      <c r="G127" s="36" t="s">
        <v>185</v>
      </c>
      <c r="H127" s="44">
        <v>7.57</v>
      </c>
      <c r="I127" s="36">
        <f t="shared" si="3"/>
        <v>7.57</v>
      </c>
      <c r="J127" s="21">
        <v>7.43</v>
      </c>
    </row>
    <row r="128" spans="1:10" x14ac:dyDescent="0.25">
      <c r="A128" s="21" t="s">
        <v>39</v>
      </c>
      <c r="B128" s="45">
        <v>41537.720138888886</v>
      </c>
      <c r="C128" s="39">
        <f t="shared" si="4"/>
        <v>0.72013888888614019</v>
      </c>
      <c r="D128" s="47" t="s">
        <v>34</v>
      </c>
      <c r="E128" s="21" t="s">
        <v>38</v>
      </c>
      <c r="F128" s="21">
        <v>1</v>
      </c>
      <c r="G128" s="36" t="s">
        <v>185</v>
      </c>
      <c r="H128" s="44">
        <v>8.11</v>
      </c>
      <c r="I128" s="36">
        <f t="shared" si="3"/>
        <v>8.11</v>
      </c>
      <c r="J128" s="21">
        <v>7.54</v>
      </c>
    </row>
    <row r="129" spans="1:10" x14ac:dyDescent="0.25">
      <c r="A129" s="21" t="s">
        <v>47</v>
      </c>
      <c r="B129" s="45">
        <v>41541.193749999999</v>
      </c>
      <c r="C129" s="39">
        <f t="shared" si="4"/>
        <v>0.19374999999854481</v>
      </c>
      <c r="D129" s="47" t="s">
        <v>34</v>
      </c>
      <c r="E129" s="21" t="s">
        <v>38</v>
      </c>
      <c r="F129" s="21">
        <v>1</v>
      </c>
      <c r="G129" s="36" t="s">
        <v>185</v>
      </c>
      <c r="H129" s="44">
        <v>6.66</v>
      </c>
      <c r="I129" s="36">
        <f t="shared" si="3"/>
        <v>6.66</v>
      </c>
      <c r="J129" s="21">
        <v>5.56</v>
      </c>
    </row>
    <row r="130" spans="1:10" x14ac:dyDescent="0.25">
      <c r="A130" s="21" t="s">
        <v>48</v>
      </c>
      <c r="B130" s="45">
        <v>41541.316666666666</v>
      </c>
      <c r="C130" s="39">
        <f t="shared" si="4"/>
        <v>0.31666666666569654</v>
      </c>
      <c r="D130" s="47" t="s">
        <v>34</v>
      </c>
      <c r="E130" s="21" t="s">
        <v>38</v>
      </c>
      <c r="F130" s="21">
        <v>1</v>
      </c>
      <c r="G130" s="36" t="s">
        <v>185</v>
      </c>
      <c r="H130" s="44">
        <v>7.2</v>
      </c>
      <c r="I130" s="36">
        <f t="shared" si="3"/>
        <v>7.2</v>
      </c>
      <c r="J130" s="21">
        <v>7.3</v>
      </c>
    </row>
    <row r="131" spans="1:10" x14ac:dyDescent="0.25">
      <c r="A131" s="21" t="s">
        <v>58</v>
      </c>
      <c r="B131" s="45">
        <v>41541.371527777781</v>
      </c>
      <c r="C131" s="39">
        <f t="shared" si="4"/>
        <v>0.37152777778101154</v>
      </c>
      <c r="D131" s="47" t="s">
        <v>34</v>
      </c>
      <c r="E131" s="21" t="s">
        <v>38</v>
      </c>
      <c r="F131" s="21">
        <v>1</v>
      </c>
      <c r="G131" s="36" t="s">
        <v>185</v>
      </c>
      <c r="H131" s="44">
        <v>7.15</v>
      </c>
      <c r="I131" s="36">
        <f t="shared" si="3"/>
        <v>7.15</v>
      </c>
      <c r="J131" s="21">
        <v>7.31</v>
      </c>
    </row>
    <row r="132" spans="1:10" x14ac:dyDescent="0.25">
      <c r="A132" s="21" t="s">
        <v>37</v>
      </c>
      <c r="B132" s="45">
        <v>41545.655555555553</v>
      </c>
      <c r="C132" s="39">
        <f t="shared" si="4"/>
        <v>0.65555555555329192</v>
      </c>
      <c r="D132" s="47" t="s">
        <v>34</v>
      </c>
      <c r="E132" s="21" t="s">
        <v>38</v>
      </c>
      <c r="F132" s="21">
        <v>1</v>
      </c>
      <c r="G132" s="36" t="s">
        <v>185</v>
      </c>
      <c r="H132" s="44">
        <v>7.2</v>
      </c>
      <c r="I132" s="36">
        <f t="shared" si="3"/>
        <v>7.2</v>
      </c>
      <c r="J132" s="21">
        <v>6.74</v>
      </c>
    </row>
    <row r="133" spans="1:10" x14ac:dyDescent="0.25">
      <c r="A133" s="21" t="s">
        <v>59</v>
      </c>
      <c r="B133" s="45">
        <v>41545.994444444441</v>
      </c>
      <c r="C133" s="39">
        <f t="shared" si="4"/>
        <v>0.99444444444088731</v>
      </c>
      <c r="D133" s="47" t="s">
        <v>34</v>
      </c>
      <c r="E133" s="21" t="s">
        <v>38</v>
      </c>
      <c r="F133" s="21">
        <v>1</v>
      </c>
      <c r="G133" s="36" t="s">
        <v>185</v>
      </c>
      <c r="H133" s="44">
        <v>7.22</v>
      </c>
      <c r="I133" s="36">
        <f t="shared" si="3"/>
        <v>7.22</v>
      </c>
      <c r="J133" s="21">
        <v>7.05</v>
      </c>
    </row>
    <row r="134" spans="1:10" x14ac:dyDescent="0.25">
      <c r="A134" s="21" t="s">
        <v>60</v>
      </c>
      <c r="B134" s="45">
        <v>41547.044444444444</v>
      </c>
      <c r="C134" s="39">
        <f t="shared" si="4"/>
        <v>4.4444444443797693E-2</v>
      </c>
      <c r="D134" s="47" t="s">
        <v>34</v>
      </c>
      <c r="E134" s="21" t="s">
        <v>38</v>
      </c>
      <c r="F134" s="21">
        <v>1</v>
      </c>
      <c r="G134" s="36" t="s">
        <v>185</v>
      </c>
      <c r="H134" s="44">
        <v>7.44</v>
      </c>
      <c r="I134" s="36">
        <f t="shared" si="3"/>
        <v>7.44</v>
      </c>
      <c r="J134" s="21">
        <v>6.76</v>
      </c>
    </row>
    <row r="135" spans="1:10" x14ac:dyDescent="0.25">
      <c r="A135" s="21" t="s">
        <v>49</v>
      </c>
      <c r="B135" s="45">
        <v>41547.332638888889</v>
      </c>
      <c r="C135" s="39">
        <f t="shared" si="4"/>
        <v>0.33263888888905058</v>
      </c>
      <c r="D135" s="47" t="s">
        <v>34</v>
      </c>
      <c r="E135" s="21" t="s">
        <v>38</v>
      </c>
      <c r="F135" s="21">
        <v>1</v>
      </c>
      <c r="G135" s="36" t="s">
        <v>185</v>
      </c>
      <c r="H135" s="44">
        <v>6.91</v>
      </c>
      <c r="I135" s="36">
        <f t="shared" si="3"/>
        <v>6.91</v>
      </c>
      <c r="J135" s="21">
        <v>6.58</v>
      </c>
    </row>
    <row r="136" spans="1:10" x14ac:dyDescent="0.25">
      <c r="A136" s="21" t="s">
        <v>61</v>
      </c>
      <c r="B136" s="45">
        <v>41334.89166666667</v>
      </c>
      <c r="C136" s="39">
        <f t="shared" si="4"/>
        <v>0.89166666667006211</v>
      </c>
      <c r="D136" s="47" t="s">
        <v>219</v>
      </c>
      <c r="E136" s="30" t="s">
        <v>223</v>
      </c>
      <c r="F136" s="21">
        <v>1</v>
      </c>
      <c r="G136" s="36" t="s">
        <v>185</v>
      </c>
      <c r="H136" s="44">
        <v>5.2</v>
      </c>
      <c r="I136" s="36">
        <f t="shared" si="3"/>
        <v>5.2</v>
      </c>
      <c r="J136" s="21">
        <v>4.84</v>
      </c>
    </row>
    <row r="137" spans="1:10" x14ac:dyDescent="0.25">
      <c r="A137" s="21" t="s">
        <v>64</v>
      </c>
      <c r="B137" s="45">
        <v>41336.052083333336</v>
      </c>
      <c r="C137" s="39">
        <f t="shared" si="4"/>
        <v>5.2083333335758653E-2</v>
      </c>
      <c r="D137" s="47" t="s">
        <v>219</v>
      </c>
      <c r="E137" s="30" t="s">
        <v>223</v>
      </c>
      <c r="F137" s="21">
        <v>1</v>
      </c>
      <c r="G137" s="36" t="s">
        <v>185</v>
      </c>
      <c r="H137" s="44">
        <v>5.56</v>
      </c>
      <c r="I137" s="36">
        <f t="shared" si="3"/>
        <v>5.56</v>
      </c>
      <c r="J137" s="21">
        <v>5.12</v>
      </c>
    </row>
    <row r="138" spans="1:10" x14ac:dyDescent="0.25">
      <c r="A138" s="21" t="s">
        <v>65</v>
      </c>
      <c r="B138" s="45">
        <v>41344.759027777778</v>
      </c>
      <c r="C138" s="39">
        <f t="shared" si="4"/>
        <v>0.75902777777810115</v>
      </c>
      <c r="D138" s="47" t="s">
        <v>219</v>
      </c>
      <c r="E138" s="30" t="s">
        <v>223</v>
      </c>
      <c r="F138" s="21">
        <v>1</v>
      </c>
      <c r="G138" s="36" t="s">
        <v>185</v>
      </c>
      <c r="H138" s="44">
        <v>2.86</v>
      </c>
      <c r="I138" s="36">
        <f t="shared" si="3"/>
        <v>2.86</v>
      </c>
      <c r="J138" s="21">
        <v>3.06</v>
      </c>
    </row>
    <row r="139" spans="1:10" x14ac:dyDescent="0.25">
      <c r="A139" s="21" t="s">
        <v>66</v>
      </c>
      <c r="B139" s="45">
        <v>41350.464583333334</v>
      </c>
      <c r="C139" s="39">
        <f t="shared" si="4"/>
        <v>0.46458333333430346</v>
      </c>
      <c r="D139" s="47" t="s">
        <v>219</v>
      </c>
      <c r="E139" s="30" t="s">
        <v>223</v>
      </c>
      <c r="F139" s="21">
        <v>1</v>
      </c>
      <c r="G139" s="36" t="s">
        <v>185</v>
      </c>
      <c r="H139" s="44">
        <v>1.74</v>
      </c>
      <c r="I139" s="36">
        <f t="shared" si="3"/>
        <v>1.74</v>
      </c>
      <c r="J139" s="21">
        <v>2.19</v>
      </c>
    </row>
    <row r="140" spans="1:10" x14ac:dyDescent="0.25">
      <c r="A140" s="21" t="s">
        <v>67</v>
      </c>
      <c r="B140" s="45">
        <v>41353.404861111114</v>
      </c>
      <c r="C140" s="39">
        <f t="shared" si="4"/>
        <v>0.40486111111385981</v>
      </c>
      <c r="D140" s="47" t="s">
        <v>219</v>
      </c>
      <c r="E140" s="30" t="s">
        <v>223</v>
      </c>
      <c r="F140" s="21">
        <v>1</v>
      </c>
      <c r="G140" s="36" t="s">
        <v>185</v>
      </c>
      <c r="H140" s="44">
        <v>1.49</v>
      </c>
      <c r="I140" s="36">
        <f t="shared" si="3"/>
        <v>1.49</v>
      </c>
      <c r="J140" s="21">
        <v>1.71</v>
      </c>
    </row>
    <row r="141" spans="1:10" x14ac:dyDescent="0.25">
      <c r="A141" s="21" t="s">
        <v>68</v>
      </c>
      <c r="B141" s="45">
        <v>41355.26666666667</v>
      </c>
      <c r="C141" s="39">
        <f t="shared" si="4"/>
        <v>0.26666666667006211</v>
      </c>
      <c r="D141" s="47" t="s">
        <v>219</v>
      </c>
      <c r="E141" s="30" t="s">
        <v>223</v>
      </c>
      <c r="F141" s="21">
        <v>1</v>
      </c>
      <c r="G141" s="36" t="s">
        <v>185</v>
      </c>
      <c r="H141" s="44">
        <v>1.37</v>
      </c>
      <c r="I141" s="36">
        <f t="shared" si="3"/>
        <v>1.37</v>
      </c>
      <c r="J141" s="21">
        <v>1.59</v>
      </c>
    </row>
    <row r="142" spans="1:10" x14ac:dyDescent="0.25">
      <c r="A142" s="2" t="s">
        <v>69</v>
      </c>
      <c r="B142" s="45">
        <v>41357.143055555556</v>
      </c>
      <c r="C142" s="39">
        <f t="shared" si="4"/>
        <v>0.14305555555620231</v>
      </c>
      <c r="D142" s="47" t="s">
        <v>219</v>
      </c>
      <c r="E142" s="30" t="s">
        <v>223</v>
      </c>
      <c r="F142" s="21">
        <v>1</v>
      </c>
      <c r="G142" s="36" t="s">
        <v>185</v>
      </c>
      <c r="H142" s="44">
        <v>4.28</v>
      </c>
      <c r="I142" s="36">
        <f t="shared" si="3"/>
        <v>4.28</v>
      </c>
      <c r="J142" s="21">
        <v>4.05</v>
      </c>
    </row>
    <row r="143" spans="1:10" x14ac:dyDescent="0.25">
      <c r="A143" s="2" t="s">
        <v>70</v>
      </c>
      <c r="B143" s="45">
        <v>41359.881944444445</v>
      </c>
      <c r="C143" s="39">
        <f t="shared" si="4"/>
        <v>0.88194444444525288</v>
      </c>
      <c r="D143" s="47" t="s">
        <v>219</v>
      </c>
      <c r="E143" s="30" t="s">
        <v>223</v>
      </c>
      <c r="F143" s="21">
        <v>1</v>
      </c>
      <c r="G143" s="36" t="s">
        <v>185</v>
      </c>
      <c r="H143" s="44">
        <v>2.64</v>
      </c>
      <c r="I143" s="36">
        <f t="shared" si="3"/>
        <v>2.64</v>
      </c>
      <c r="J143" s="21">
        <v>2.62</v>
      </c>
    </row>
    <row r="144" spans="1:10" x14ac:dyDescent="0.25">
      <c r="A144" s="2" t="s">
        <v>71</v>
      </c>
      <c r="B144" s="45">
        <v>41370.304166666669</v>
      </c>
      <c r="C144" s="39">
        <f t="shared" si="4"/>
        <v>0.30416666666860692</v>
      </c>
      <c r="D144" s="47" t="s">
        <v>219</v>
      </c>
      <c r="E144" s="30" t="s">
        <v>223</v>
      </c>
      <c r="F144" s="21">
        <v>1</v>
      </c>
      <c r="G144" s="36" t="s">
        <v>185</v>
      </c>
      <c r="H144" s="44">
        <v>0.626</v>
      </c>
      <c r="I144" s="36">
        <f t="shared" si="3"/>
        <v>0.626</v>
      </c>
      <c r="J144" s="21">
        <v>0.95199999999999996</v>
      </c>
    </row>
    <row r="145" spans="1:10" x14ac:dyDescent="0.25">
      <c r="A145" s="2" t="s">
        <v>72</v>
      </c>
      <c r="B145" s="45">
        <v>41372.960416666669</v>
      </c>
      <c r="C145" s="39">
        <f t="shared" si="4"/>
        <v>0.96041666666860692</v>
      </c>
      <c r="D145" s="47" t="s">
        <v>219</v>
      </c>
      <c r="E145" s="30" t="s">
        <v>223</v>
      </c>
      <c r="F145" s="21">
        <v>1</v>
      </c>
      <c r="G145" s="36" t="s">
        <v>185</v>
      </c>
      <c r="H145" s="44">
        <v>0.84399999999999997</v>
      </c>
      <c r="I145" s="36">
        <f t="shared" si="3"/>
        <v>0.84399999999999997</v>
      </c>
      <c r="J145" s="21">
        <v>1.49</v>
      </c>
    </row>
    <row r="146" spans="1:10" x14ac:dyDescent="0.25">
      <c r="A146" s="2" t="s">
        <v>73</v>
      </c>
      <c r="B146" s="45">
        <v>41375.209722222222</v>
      </c>
      <c r="C146" s="39">
        <f t="shared" si="4"/>
        <v>0.20972222222189885</v>
      </c>
      <c r="D146" s="47" t="s">
        <v>219</v>
      </c>
      <c r="E146" s="30" t="s">
        <v>223</v>
      </c>
      <c r="F146" s="21">
        <v>1</v>
      </c>
      <c r="G146" s="36" t="s">
        <v>185</v>
      </c>
      <c r="H146" s="44">
        <v>1.39</v>
      </c>
      <c r="I146" s="36">
        <f t="shared" si="3"/>
        <v>1.39</v>
      </c>
      <c r="J146" s="21">
        <v>1.71</v>
      </c>
    </row>
    <row r="147" spans="1:10" x14ac:dyDescent="0.25">
      <c r="A147" s="2" t="s">
        <v>74</v>
      </c>
      <c r="B147" s="45">
        <v>41378.144444444442</v>
      </c>
      <c r="C147" s="39">
        <f t="shared" si="4"/>
        <v>0.1444444444423425</v>
      </c>
      <c r="D147" s="47" t="s">
        <v>219</v>
      </c>
      <c r="E147" s="30" t="s">
        <v>223</v>
      </c>
      <c r="F147" s="21">
        <v>1</v>
      </c>
      <c r="G147" s="36" t="s">
        <v>185</v>
      </c>
      <c r="H147" s="44">
        <v>0.751</v>
      </c>
      <c r="I147" s="36">
        <f t="shared" si="3"/>
        <v>0.751</v>
      </c>
      <c r="J147" s="21">
        <v>1.07</v>
      </c>
    </row>
    <row r="148" spans="1:10" x14ac:dyDescent="0.25">
      <c r="A148" s="2" t="s">
        <v>75</v>
      </c>
      <c r="B148" s="45">
        <v>41378.309027777781</v>
      </c>
      <c r="C148" s="39">
        <f t="shared" si="4"/>
        <v>0.30902777778101154</v>
      </c>
      <c r="D148" s="47" t="s">
        <v>219</v>
      </c>
      <c r="E148" s="30" t="s">
        <v>223</v>
      </c>
      <c r="F148" s="21">
        <v>1</v>
      </c>
      <c r="G148" s="36" t="s">
        <v>185</v>
      </c>
      <c r="H148" s="44">
        <v>1.67</v>
      </c>
      <c r="I148" s="36">
        <f t="shared" si="3"/>
        <v>1.67</v>
      </c>
      <c r="J148" s="21">
        <v>1.82</v>
      </c>
    </row>
    <row r="149" spans="1:10" x14ac:dyDescent="0.25">
      <c r="A149" s="2" t="s">
        <v>76</v>
      </c>
      <c r="B149" s="45">
        <v>41379.76666666667</v>
      </c>
      <c r="C149" s="39">
        <f t="shared" si="4"/>
        <v>0.76666666667006211</v>
      </c>
      <c r="D149" s="47" t="s">
        <v>219</v>
      </c>
      <c r="E149" s="30" t="s">
        <v>223</v>
      </c>
      <c r="F149" s="21">
        <v>1</v>
      </c>
      <c r="G149" s="36" t="s">
        <v>185</v>
      </c>
      <c r="H149" s="44">
        <v>1.52</v>
      </c>
      <c r="I149" s="36">
        <f t="shared" si="3"/>
        <v>1.52</v>
      </c>
      <c r="J149" s="21">
        <v>1.91</v>
      </c>
    </row>
    <row r="150" spans="1:10" x14ac:dyDescent="0.25">
      <c r="A150" s="2" t="s">
        <v>77</v>
      </c>
      <c r="B150" s="45">
        <v>41382.982638888891</v>
      </c>
      <c r="C150" s="39">
        <f t="shared" si="4"/>
        <v>0.98263888889050577</v>
      </c>
      <c r="D150" s="47" t="s">
        <v>219</v>
      </c>
      <c r="E150" s="30" t="s">
        <v>223</v>
      </c>
      <c r="F150" s="21">
        <v>1</v>
      </c>
      <c r="G150" s="36" t="s">
        <v>185</v>
      </c>
      <c r="H150" s="44">
        <v>1.62</v>
      </c>
      <c r="I150" s="36">
        <f t="shared" si="3"/>
        <v>1.62</v>
      </c>
      <c r="J150" s="21">
        <v>2.09</v>
      </c>
    </row>
    <row r="151" spans="1:10" x14ac:dyDescent="0.25">
      <c r="A151" s="2" t="s">
        <v>78</v>
      </c>
      <c r="B151" s="45">
        <v>41384.861805555556</v>
      </c>
      <c r="C151" s="39">
        <f t="shared" si="4"/>
        <v>0.86180555555620231</v>
      </c>
      <c r="D151" s="47" t="s">
        <v>219</v>
      </c>
      <c r="E151" s="30" t="s">
        <v>223</v>
      </c>
      <c r="F151" s="21">
        <v>1</v>
      </c>
      <c r="G151" s="36" t="s">
        <v>185</v>
      </c>
      <c r="H151" s="44">
        <v>1.81</v>
      </c>
      <c r="I151" s="36">
        <f t="shared" si="3"/>
        <v>1.81</v>
      </c>
      <c r="J151" s="21">
        <v>2.13</v>
      </c>
    </row>
    <row r="152" spans="1:10" x14ac:dyDescent="0.25">
      <c r="A152" s="2" t="s">
        <v>79</v>
      </c>
      <c r="B152" s="45">
        <v>41385.03125</v>
      </c>
      <c r="C152" s="39">
        <f t="shared" si="4"/>
        <v>3.125E-2</v>
      </c>
      <c r="D152" s="47" t="s">
        <v>219</v>
      </c>
      <c r="E152" s="30" t="s">
        <v>223</v>
      </c>
      <c r="F152" s="21">
        <v>1</v>
      </c>
      <c r="G152" s="36" t="s">
        <v>185</v>
      </c>
      <c r="H152" s="44">
        <v>1.77</v>
      </c>
      <c r="I152" s="36">
        <f t="shared" si="3"/>
        <v>1.77</v>
      </c>
      <c r="J152" s="21">
        <v>1.79</v>
      </c>
    </row>
    <row r="153" spans="1:10" x14ac:dyDescent="0.25">
      <c r="A153" s="2" t="s">
        <v>80</v>
      </c>
      <c r="B153" s="45">
        <v>41386.618750000001</v>
      </c>
      <c r="C153" s="39">
        <f t="shared" si="4"/>
        <v>0.61875000000145519</v>
      </c>
      <c r="D153" s="47" t="s">
        <v>219</v>
      </c>
      <c r="E153" s="30" t="s">
        <v>223</v>
      </c>
      <c r="F153" s="21">
        <v>1</v>
      </c>
      <c r="G153" s="36" t="s">
        <v>185</v>
      </c>
      <c r="H153" s="44">
        <v>1.42</v>
      </c>
      <c r="I153" s="36">
        <f t="shared" si="3"/>
        <v>1.42</v>
      </c>
      <c r="J153" s="21">
        <v>1.81</v>
      </c>
    </row>
    <row r="154" spans="1:10" x14ac:dyDescent="0.25">
      <c r="A154" s="2" t="s">
        <v>69</v>
      </c>
      <c r="B154" s="45">
        <v>41387.712500000001</v>
      </c>
      <c r="C154" s="39">
        <f t="shared" si="4"/>
        <v>0.71250000000145519</v>
      </c>
      <c r="D154" s="47" t="s">
        <v>219</v>
      </c>
      <c r="E154" s="30" t="s">
        <v>223</v>
      </c>
      <c r="F154" s="21">
        <v>1</v>
      </c>
      <c r="G154" s="36" t="s">
        <v>185</v>
      </c>
      <c r="H154" s="44">
        <v>1.35</v>
      </c>
      <c r="I154" s="36">
        <f t="shared" si="3"/>
        <v>1.35</v>
      </c>
      <c r="J154" s="21">
        <v>1.59</v>
      </c>
    </row>
    <row r="155" spans="1:10" x14ac:dyDescent="0.25">
      <c r="A155" s="2" t="s">
        <v>81</v>
      </c>
      <c r="B155" s="45">
        <v>41388.4375</v>
      </c>
      <c r="C155" s="39">
        <f t="shared" si="4"/>
        <v>0.4375</v>
      </c>
      <c r="D155" s="47" t="s">
        <v>219</v>
      </c>
      <c r="E155" s="30" t="s">
        <v>223</v>
      </c>
      <c r="F155" s="21">
        <v>1</v>
      </c>
      <c r="G155" s="36" t="s">
        <v>185</v>
      </c>
      <c r="H155" s="44">
        <v>1.18</v>
      </c>
      <c r="I155" s="36">
        <f t="shared" si="3"/>
        <v>1.18</v>
      </c>
      <c r="J155" s="21">
        <v>1.34</v>
      </c>
    </row>
    <row r="156" spans="1:10" x14ac:dyDescent="0.25">
      <c r="A156" s="2" t="s">
        <v>82</v>
      </c>
      <c r="B156" s="45">
        <v>41389.832638888889</v>
      </c>
      <c r="C156" s="39">
        <f t="shared" si="4"/>
        <v>0.83263888888905058</v>
      </c>
      <c r="D156" s="47" t="s">
        <v>219</v>
      </c>
      <c r="E156" s="30" t="s">
        <v>223</v>
      </c>
      <c r="F156" s="21">
        <v>1</v>
      </c>
      <c r="G156" s="36" t="s">
        <v>185</v>
      </c>
      <c r="H156" s="44">
        <v>1.71</v>
      </c>
      <c r="I156" s="36">
        <f t="shared" si="3"/>
        <v>1.71</v>
      </c>
      <c r="J156" s="21">
        <v>1.81</v>
      </c>
    </row>
    <row r="157" spans="1:10" x14ac:dyDescent="0.25">
      <c r="A157" s="2" t="s">
        <v>70</v>
      </c>
      <c r="B157" s="45">
        <v>41392.052777777775</v>
      </c>
      <c r="C157" s="39">
        <f t="shared" si="4"/>
        <v>5.2777777775190771E-2</v>
      </c>
      <c r="D157" s="47" t="s">
        <v>219</v>
      </c>
      <c r="E157" s="30" t="s">
        <v>223</v>
      </c>
      <c r="F157" s="21">
        <v>1</v>
      </c>
      <c r="G157" s="36" t="s">
        <v>185</v>
      </c>
      <c r="H157" s="44">
        <v>1.85</v>
      </c>
      <c r="I157" s="36">
        <f t="shared" si="3"/>
        <v>1.85</v>
      </c>
      <c r="J157" s="21">
        <v>1.8</v>
      </c>
    </row>
    <row r="158" spans="1:10" x14ac:dyDescent="0.25">
      <c r="A158" s="2" t="s">
        <v>83</v>
      </c>
      <c r="B158" s="45">
        <v>41396.5625</v>
      </c>
      <c r="C158" s="39">
        <f t="shared" si="4"/>
        <v>0.5625</v>
      </c>
      <c r="D158" s="47" t="s">
        <v>219</v>
      </c>
      <c r="E158" s="30" t="s">
        <v>223</v>
      </c>
      <c r="F158" s="21">
        <v>1</v>
      </c>
      <c r="G158" s="36" t="s">
        <v>185</v>
      </c>
      <c r="H158" s="44">
        <v>1.2</v>
      </c>
      <c r="I158" s="36">
        <f t="shared" si="3"/>
        <v>1.2</v>
      </c>
      <c r="J158" s="21">
        <v>1.28</v>
      </c>
    </row>
    <row r="159" spans="1:10" x14ac:dyDescent="0.25">
      <c r="A159" s="2" t="s">
        <v>71</v>
      </c>
      <c r="B159" s="45">
        <v>41398.421527777777</v>
      </c>
      <c r="C159" s="39">
        <f t="shared" si="4"/>
        <v>0.42152777777664596</v>
      </c>
      <c r="D159" s="47" t="s">
        <v>219</v>
      </c>
      <c r="E159" s="30" t="s">
        <v>223</v>
      </c>
      <c r="F159" s="21">
        <v>1</v>
      </c>
      <c r="G159" s="36" t="s">
        <v>185</v>
      </c>
      <c r="H159" s="44">
        <v>1.58</v>
      </c>
      <c r="I159" s="36">
        <f t="shared" si="3"/>
        <v>1.58</v>
      </c>
      <c r="J159" s="21">
        <v>1.63</v>
      </c>
    </row>
    <row r="160" spans="1:10" x14ac:dyDescent="0.25">
      <c r="A160" s="2" t="s">
        <v>84</v>
      </c>
      <c r="B160" s="45">
        <v>41401.4375</v>
      </c>
      <c r="C160" s="39">
        <f t="shared" si="4"/>
        <v>0.4375</v>
      </c>
      <c r="D160" s="47" t="s">
        <v>219</v>
      </c>
      <c r="E160" s="30" t="s">
        <v>223</v>
      </c>
      <c r="F160" s="21">
        <v>1</v>
      </c>
      <c r="G160" s="36" t="s">
        <v>185</v>
      </c>
      <c r="H160" s="44">
        <v>1.32</v>
      </c>
      <c r="I160" s="36">
        <f t="shared" si="3"/>
        <v>1.32</v>
      </c>
      <c r="J160" s="21">
        <v>1.31</v>
      </c>
    </row>
    <row r="161" spans="1:10" x14ac:dyDescent="0.25">
      <c r="A161" s="2" t="s">
        <v>72</v>
      </c>
      <c r="B161" s="45">
        <v>41407.82708333333</v>
      </c>
      <c r="C161" s="39">
        <f t="shared" si="4"/>
        <v>0.82708333332993789</v>
      </c>
      <c r="D161" s="47" t="s">
        <v>219</v>
      </c>
      <c r="E161" s="30" t="s">
        <v>223</v>
      </c>
      <c r="F161" s="21">
        <v>1</v>
      </c>
      <c r="G161" s="36" t="s">
        <v>185</v>
      </c>
      <c r="H161" s="44">
        <v>0.91400000000000003</v>
      </c>
      <c r="I161" s="36">
        <f t="shared" si="3"/>
        <v>0.91400000000000003</v>
      </c>
      <c r="J161" s="21">
        <v>0.98199999999999998</v>
      </c>
    </row>
    <row r="162" spans="1:10" x14ac:dyDescent="0.25">
      <c r="A162" s="2" t="s">
        <v>85</v>
      </c>
      <c r="B162" s="45">
        <v>41410.057638888888</v>
      </c>
      <c r="C162" s="39">
        <f t="shared" si="4"/>
        <v>5.7638888887595385E-2</v>
      </c>
      <c r="D162" s="47" t="s">
        <v>219</v>
      </c>
      <c r="E162" s="30" t="s">
        <v>223</v>
      </c>
      <c r="F162" s="21">
        <v>1</v>
      </c>
      <c r="G162" s="36" t="s">
        <v>185</v>
      </c>
      <c r="H162" s="44">
        <v>1.01</v>
      </c>
      <c r="I162" s="36">
        <f t="shared" si="3"/>
        <v>1.01</v>
      </c>
      <c r="J162" s="21">
        <v>1.21</v>
      </c>
    </row>
    <row r="163" spans="1:10" x14ac:dyDescent="0.25">
      <c r="A163" s="2" t="s">
        <v>73</v>
      </c>
      <c r="B163" s="45">
        <v>41410.059027777781</v>
      </c>
      <c r="C163" s="39">
        <f t="shared" si="4"/>
        <v>5.9027777781011537E-2</v>
      </c>
      <c r="D163" s="47" t="s">
        <v>219</v>
      </c>
      <c r="E163" s="30" t="s">
        <v>223</v>
      </c>
      <c r="F163" s="21">
        <v>1</v>
      </c>
      <c r="G163" s="36" t="s">
        <v>185</v>
      </c>
      <c r="H163" s="44">
        <v>1.17</v>
      </c>
      <c r="I163" s="36">
        <f t="shared" si="3"/>
        <v>1.17</v>
      </c>
      <c r="J163" s="21">
        <v>1.1399999999999999</v>
      </c>
    </row>
    <row r="164" spans="1:10" x14ac:dyDescent="0.25">
      <c r="A164" s="2" t="s">
        <v>74</v>
      </c>
      <c r="B164" s="45">
        <v>41417.061111111114</v>
      </c>
      <c r="C164" s="39">
        <f t="shared" si="4"/>
        <v>6.1111111113859806E-2</v>
      </c>
      <c r="D164" s="47" t="s">
        <v>219</v>
      </c>
      <c r="E164" s="30" t="s">
        <v>223</v>
      </c>
      <c r="F164" s="21">
        <v>1</v>
      </c>
      <c r="G164" s="36" t="s">
        <v>185</v>
      </c>
      <c r="H164" s="44">
        <v>1.39</v>
      </c>
      <c r="I164" s="36">
        <f t="shared" si="3"/>
        <v>1.39</v>
      </c>
      <c r="J164" s="21">
        <v>1.46</v>
      </c>
    </row>
    <row r="165" spans="1:10" x14ac:dyDescent="0.25">
      <c r="A165" s="2" t="s">
        <v>69</v>
      </c>
      <c r="B165" s="45">
        <v>41424.068055555559</v>
      </c>
      <c r="C165" s="39">
        <f t="shared" si="4"/>
        <v>6.805555555911269E-2</v>
      </c>
      <c r="D165" s="47" t="s">
        <v>219</v>
      </c>
      <c r="E165" s="30" t="s">
        <v>223</v>
      </c>
      <c r="F165" s="21">
        <v>1</v>
      </c>
      <c r="G165" s="36" t="s">
        <v>185</v>
      </c>
      <c r="H165" s="44">
        <v>3.71</v>
      </c>
      <c r="I165" s="36">
        <f t="shared" si="3"/>
        <v>3.71</v>
      </c>
      <c r="J165" s="21">
        <v>3.21</v>
      </c>
    </row>
    <row r="166" spans="1:10" x14ac:dyDescent="0.25">
      <c r="A166" s="2" t="s">
        <v>81</v>
      </c>
      <c r="B166" s="45">
        <v>41428.598611111112</v>
      </c>
      <c r="C166" s="39">
        <f t="shared" si="4"/>
        <v>0.59861111111240461</v>
      </c>
      <c r="D166" s="47" t="s">
        <v>219</v>
      </c>
      <c r="E166" s="30" t="s">
        <v>223</v>
      </c>
      <c r="F166" s="21">
        <v>1</v>
      </c>
      <c r="G166" s="36" t="s">
        <v>185</v>
      </c>
      <c r="H166" s="44">
        <v>0.42899999999999999</v>
      </c>
      <c r="I166" s="36">
        <f t="shared" si="3"/>
        <v>0.42899999999999999</v>
      </c>
      <c r="J166" s="21">
        <v>0.622</v>
      </c>
    </row>
    <row r="167" spans="1:10" x14ac:dyDescent="0.25">
      <c r="A167" s="2" t="s">
        <v>82</v>
      </c>
      <c r="B167" s="45">
        <v>41431.48333333333</v>
      </c>
      <c r="C167" s="39">
        <f t="shared" si="4"/>
        <v>0.48333333332993789</v>
      </c>
      <c r="D167" s="47" t="s">
        <v>219</v>
      </c>
      <c r="E167" s="30" t="s">
        <v>223</v>
      </c>
      <c r="F167" s="21">
        <v>1</v>
      </c>
      <c r="G167" s="36" t="s">
        <v>185</v>
      </c>
      <c r="H167" s="44">
        <v>2.74</v>
      </c>
      <c r="I167" s="36">
        <f t="shared" si="3"/>
        <v>2.74</v>
      </c>
      <c r="J167" s="21">
        <v>2.33</v>
      </c>
    </row>
    <row r="168" spans="1:10" x14ac:dyDescent="0.25">
      <c r="A168" s="2" t="s">
        <v>75</v>
      </c>
      <c r="B168" s="45">
        <v>41434.703472222223</v>
      </c>
      <c r="C168" s="39">
        <f t="shared" si="4"/>
        <v>0.70347222222335404</v>
      </c>
      <c r="D168" s="47" t="s">
        <v>219</v>
      </c>
      <c r="E168" s="30" t="s">
        <v>223</v>
      </c>
      <c r="F168" s="21">
        <v>1</v>
      </c>
      <c r="G168" s="36" t="s">
        <v>185</v>
      </c>
      <c r="H168" s="44">
        <v>4.53E-2</v>
      </c>
      <c r="I168" s="36">
        <f t="shared" si="3"/>
        <v>4.53E-2</v>
      </c>
      <c r="J168" s="21">
        <v>0.35699999999999998</v>
      </c>
    </row>
    <row r="169" spans="1:10" x14ac:dyDescent="0.25">
      <c r="A169" s="2" t="s">
        <v>76</v>
      </c>
      <c r="B169" s="45">
        <v>41440.606249999997</v>
      </c>
      <c r="C169" s="39">
        <f t="shared" si="4"/>
        <v>0.60624999999708962</v>
      </c>
      <c r="D169" s="47" t="s">
        <v>219</v>
      </c>
      <c r="E169" s="30" t="s">
        <v>223</v>
      </c>
      <c r="F169" s="21">
        <v>1</v>
      </c>
      <c r="G169" s="36" t="s">
        <v>185</v>
      </c>
      <c r="H169" s="44">
        <v>2.2400000000000002</v>
      </c>
      <c r="I169" s="36">
        <f t="shared" si="3"/>
        <v>2.2400000000000002</v>
      </c>
      <c r="J169" s="21">
        <v>1.22</v>
      </c>
    </row>
    <row r="170" spans="1:10" x14ac:dyDescent="0.25">
      <c r="A170" s="2" t="s">
        <v>62</v>
      </c>
      <c r="B170" s="45">
        <v>41463.67291666667</v>
      </c>
      <c r="C170" s="39">
        <f t="shared" si="4"/>
        <v>0.67291666667006211</v>
      </c>
      <c r="D170" s="47" t="s">
        <v>219</v>
      </c>
      <c r="E170" s="30" t="s">
        <v>223</v>
      </c>
      <c r="F170" s="21">
        <v>1</v>
      </c>
      <c r="G170" s="36" t="s">
        <v>185</v>
      </c>
      <c r="H170" s="44">
        <v>0.35</v>
      </c>
      <c r="I170" s="36">
        <f t="shared" si="3"/>
        <v>0.35</v>
      </c>
      <c r="J170" s="21">
        <v>0.67700000000000005</v>
      </c>
    </row>
    <row r="171" spans="1:10" x14ac:dyDescent="0.25">
      <c r="A171" s="2" t="s">
        <v>62</v>
      </c>
      <c r="B171" s="45">
        <v>41464.479166666664</v>
      </c>
      <c r="C171" s="39">
        <f t="shared" si="4"/>
        <v>0.47916666666424135</v>
      </c>
      <c r="D171" s="47" t="s">
        <v>219</v>
      </c>
      <c r="E171" s="30" t="s">
        <v>223</v>
      </c>
      <c r="F171" s="21">
        <v>1</v>
      </c>
      <c r="G171" s="36" t="s">
        <v>185</v>
      </c>
      <c r="H171" s="44">
        <v>0.52700000000000002</v>
      </c>
      <c r="I171" s="36">
        <f t="shared" si="3"/>
        <v>0.52700000000000002</v>
      </c>
      <c r="J171" s="21">
        <v>0.63900000000000001</v>
      </c>
    </row>
    <row r="172" spans="1:10" x14ac:dyDescent="0.25">
      <c r="A172" s="2" t="s">
        <v>86</v>
      </c>
      <c r="B172" s="45">
        <v>41464.709027777775</v>
      </c>
      <c r="C172" s="39">
        <f t="shared" si="4"/>
        <v>0.70902777777519077</v>
      </c>
      <c r="D172" s="47" t="s">
        <v>219</v>
      </c>
      <c r="E172" s="30" t="s">
        <v>223</v>
      </c>
      <c r="F172" s="21">
        <v>1</v>
      </c>
      <c r="G172" s="36" t="s">
        <v>185</v>
      </c>
      <c r="H172" s="44">
        <v>2.1</v>
      </c>
      <c r="I172" s="36">
        <f t="shared" si="3"/>
        <v>2.1</v>
      </c>
      <c r="J172" s="21">
        <v>1.92</v>
      </c>
    </row>
    <row r="173" spans="1:10" x14ac:dyDescent="0.25">
      <c r="A173" s="2" t="s">
        <v>82</v>
      </c>
      <c r="B173" s="45">
        <v>41476.732638888891</v>
      </c>
      <c r="C173" s="39">
        <f t="shared" si="4"/>
        <v>0.73263888889050577</v>
      </c>
      <c r="D173" s="47" t="s">
        <v>219</v>
      </c>
      <c r="E173" s="30" t="s">
        <v>223</v>
      </c>
      <c r="F173" s="21">
        <v>1</v>
      </c>
      <c r="G173" s="36" t="s">
        <v>185</v>
      </c>
      <c r="H173" s="44">
        <v>0.59499999999999997</v>
      </c>
      <c r="I173" s="36">
        <f t="shared" si="3"/>
        <v>0.59499999999999997</v>
      </c>
      <c r="J173" s="21">
        <v>0.67900000000000005</v>
      </c>
    </row>
    <row r="174" spans="1:10" x14ac:dyDescent="0.25">
      <c r="A174" s="21" t="s">
        <v>70</v>
      </c>
      <c r="B174" s="45">
        <v>41483.737500000003</v>
      </c>
      <c r="C174" s="39">
        <f t="shared" si="4"/>
        <v>0.73750000000291038</v>
      </c>
      <c r="D174" s="47" t="s">
        <v>219</v>
      </c>
      <c r="E174" s="30" t="s">
        <v>223</v>
      </c>
      <c r="F174" s="21">
        <v>1</v>
      </c>
      <c r="G174" s="36" t="s">
        <v>185</v>
      </c>
      <c r="H174" s="44">
        <v>0.52100000000000002</v>
      </c>
      <c r="I174" s="36">
        <f t="shared" si="3"/>
        <v>0.52100000000000002</v>
      </c>
      <c r="J174" s="21">
        <v>0.61599999999999999</v>
      </c>
    </row>
    <row r="175" spans="1:10" x14ac:dyDescent="0.25">
      <c r="A175" s="2" t="s">
        <v>83</v>
      </c>
      <c r="B175" s="45">
        <v>41488.761805555558</v>
      </c>
      <c r="C175" s="39">
        <f t="shared" si="4"/>
        <v>0.7618055555576575</v>
      </c>
      <c r="D175" s="47" t="s">
        <v>219</v>
      </c>
      <c r="E175" s="30" t="s">
        <v>223</v>
      </c>
      <c r="F175" s="21">
        <v>1</v>
      </c>
      <c r="G175" s="36" t="s">
        <v>185</v>
      </c>
      <c r="H175" s="44">
        <v>2.41E-2</v>
      </c>
      <c r="I175" s="36">
        <f t="shared" si="3"/>
        <v>2.41E-2</v>
      </c>
      <c r="J175" s="21">
        <v>0.33300000000000002</v>
      </c>
    </row>
    <row r="176" spans="1:10" x14ac:dyDescent="0.25">
      <c r="A176" s="2" t="s">
        <v>71</v>
      </c>
      <c r="B176" s="45">
        <v>41494.725694444445</v>
      </c>
      <c r="C176" s="39">
        <f t="shared" si="4"/>
        <v>0.72569444444525288</v>
      </c>
      <c r="D176" s="47" t="s">
        <v>219</v>
      </c>
      <c r="E176" s="30" t="s">
        <v>223</v>
      </c>
      <c r="F176" s="21">
        <v>1</v>
      </c>
      <c r="G176" s="36" t="s">
        <v>185</v>
      </c>
      <c r="H176" s="44">
        <v>2.2599999999999999E-2</v>
      </c>
      <c r="I176" s="36">
        <f t="shared" si="3"/>
        <v>2.2599999999999999E-2</v>
      </c>
      <c r="J176" s="21">
        <v>0.33600000000000002</v>
      </c>
    </row>
    <row r="177" spans="1:10" x14ac:dyDescent="0.25">
      <c r="A177" s="2" t="s">
        <v>84</v>
      </c>
      <c r="B177" s="45">
        <v>41501.730555555558</v>
      </c>
      <c r="C177" s="39">
        <f t="shared" si="4"/>
        <v>0.7305555555576575</v>
      </c>
      <c r="D177" s="47" t="s">
        <v>219</v>
      </c>
      <c r="E177" s="30" t="s">
        <v>223</v>
      </c>
      <c r="F177" s="21">
        <v>1</v>
      </c>
      <c r="G177" s="36" t="s">
        <v>185</v>
      </c>
      <c r="H177" s="44">
        <v>2.75E-2</v>
      </c>
      <c r="I177" s="36">
        <f t="shared" si="3"/>
        <v>2.75E-2</v>
      </c>
      <c r="J177" s="21">
        <v>0.33200000000000002</v>
      </c>
    </row>
    <row r="178" spans="1:10" x14ac:dyDescent="0.25">
      <c r="A178" s="2" t="s">
        <v>80</v>
      </c>
      <c r="B178" s="45">
        <v>41502.618055555555</v>
      </c>
      <c r="C178" s="39">
        <f t="shared" si="4"/>
        <v>0.61805555555474712</v>
      </c>
      <c r="D178" s="47" t="s">
        <v>219</v>
      </c>
      <c r="E178" s="30" t="s">
        <v>223</v>
      </c>
      <c r="F178" s="21">
        <v>1</v>
      </c>
      <c r="G178" s="36" t="s">
        <v>185</v>
      </c>
      <c r="H178" s="44">
        <v>7.5999999999999998E-2</v>
      </c>
      <c r="I178" s="36">
        <f t="shared" si="3"/>
        <v>7.5999999999999998E-2</v>
      </c>
      <c r="J178" s="21">
        <v>0.35499999999999998</v>
      </c>
    </row>
    <row r="179" spans="1:10" x14ac:dyDescent="0.25">
      <c r="A179" s="2" t="s">
        <v>85</v>
      </c>
      <c r="B179" s="45">
        <v>41503.682638888888</v>
      </c>
      <c r="C179" s="39">
        <f t="shared" si="4"/>
        <v>0.68263888888759539</v>
      </c>
      <c r="D179" s="47" t="s">
        <v>219</v>
      </c>
      <c r="E179" s="30" t="s">
        <v>223</v>
      </c>
      <c r="F179" s="21">
        <v>1</v>
      </c>
      <c r="G179" s="36" t="s">
        <v>185</v>
      </c>
      <c r="H179" s="44">
        <v>0.39</v>
      </c>
      <c r="I179" s="36">
        <f t="shared" si="3"/>
        <v>0.39</v>
      </c>
      <c r="J179" s="21">
        <v>0.51600000000000001</v>
      </c>
    </row>
    <row r="180" spans="1:10" x14ac:dyDescent="0.25">
      <c r="A180" s="2" t="s">
        <v>81</v>
      </c>
      <c r="B180" s="45">
        <v>41515.741666666669</v>
      </c>
      <c r="C180" s="39">
        <f t="shared" si="4"/>
        <v>0.74166666666860692</v>
      </c>
      <c r="D180" s="47" t="s">
        <v>219</v>
      </c>
      <c r="E180" s="30" t="s">
        <v>223</v>
      </c>
      <c r="F180" s="21">
        <v>1</v>
      </c>
      <c r="G180" s="36" t="s">
        <v>185</v>
      </c>
      <c r="H180" s="44">
        <v>0.61899999999999999</v>
      </c>
      <c r="I180" s="36">
        <f t="shared" si="3"/>
        <v>0.61899999999999999</v>
      </c>
      <c r="J180" s="21">
        <v>0.47199999999999998</v>
      </c>
    </row>
    <row r="181" spans="1:10" x14ac:dyDescent="0.25">
      <c r="A181" s="2" t="s">
        <v>82</v>
      </c>
      <c r="B181" s="45">
        <v>41522.748611111114</v>
      </c>
      <c r="C181" s="39">
        <f t="shared" si="4"/>
        <v>0.74861111111385981</v>
      </c>
      <c r="D181" s="47" t="s">
        <v>219</v>
      </c>
      <c r="E181" s="30" t="s">
        <v>223</v>
      </c>
      <c r="F181" s="21">
        <v>1</v>
      </c>
      <c r="G181" s="36" t="s">
        <v>185</v>
      </c>
      <c r="H181" s="44">
        <v>2.5399999999999999E-2</v>
      </c>
      <c r="I181" s="36">
        <f t="shared" si="3"/>
        <v>2.5399999999999999E-2</v>
      </c>
      <c r="J181" s="21">
        <v>0.39300000000000002</v>
      </c>
    </row>
    <row r="182" spans="1:10" x14ac:dyDescent="0.25">
      <c r="A182" s="2" t="s">
        <v>70</v>
      </c>
      <c r="B182" s="45">
        <v>41529.755555555559</v>
      </c>
      <c r="C182" s="39">
        <f t="shared" si="4"/>
        <v>0.75555555555911269</v>
      </c>
      <c r="D182" s="47" t="s">
        <v>219</v>
      </c>
      <c r="E182" s="30" t="s">
        <v>223</v>
      </c>
      <c r="F182" s="21">
        <v>1</v>
      </c>
      <c r="G182" s="36" t="s">
        <v>185</v>
      </c>
      <c r="H182" s="44">
        <v>0.56999999999999995</v>
      </c>
      <c r="I182" s="36">
        <f t="shared" si="3"/>
        <v>0.56999999999999995</v>
      </c>
      <c r="J182" s="21">
        <v>0.53</v>
      </c>
    </row>
    <row r="183" spans="1:10" x14ac:dyDescent="0.25">
      <c r="A183" s="2" t="s">
        <v>83</v>
      </c>
      <c r="B183" s="45">
        <v>41535.314583333333</v>
      </c>
      <c r="C183" s="39">
        <f t="shared" si="4"/>
        <v>0.31458333333284827</v>
      </c>
      <c r="D183" s="47" t="s">
        <v>219</v>
      </c>
      <c r="E183" s="30" t="s">
        <v>223</v>
      </c>
      <c r="F183" s="21">
        <v>1</v>
      </c>
      <c r="G183" s="36" t="s">
        <v>185</v>
      </c>
      <c r="H183" s="44">
        <v>0.27500000000000002</v>
      </c>
      <c r="I183" s="36">
        <f t="shared" si="3"/>
        <v>0.27500000000000002</v>
      </c>
      <c r="J183" s="21">
        <v>0.45300000000000001</v>
      </c>
    </row>
    <row r="184" spans="1:10" x14ac:dyDescent="0.25">
      <c r="A184" s="2" t="s">
        <v>71</v>
      </c>
      <c r="B184" s="45">
        <v>41542.320833333331</v>
      </c>
      <c r="C184" s="39">
        <f t="shared" si="4"/>
        <v>0.32083333333139308</v>
      </c>
      <c r="D184" s="47" t="s">
        <v>219</v>
      </c>
      <c r="E184" s="30" t="s">
        <v>223</v>
      </c>
      <c r="F184" s="21">
        <v>1</v>
      </c>
      <c r="G184" s="36" t="s">
        <v>185</v>
      </c>
      <c r="H184" s="44">
        <v>0.222</v>
      </c>
      <c r="I184" s="36">
        <f t="shared" ref="I184:I247" si="5">H184*F184</f>
        <v>0.222</v>
      </c>
      <c r="J184" s="21">
        <v>0.42799999999999999</v>
      </c>
    </row>
    <row r="185" spans="1:10" x14ac:dyDescent="0.25">
      <c r="A185" s="2" t="s">
        <v>84</v>
      </c>
      <c r="B185" s="45">
        <v>41544.297222222223</v>
      </c>
      <c r="C185" s="39">
        <f t="shared" si="4"/>
        <v>0.29722222222335404</v>
      </c>
      <c r="D185" s="47" t="s">
        <v>219</v>
      </c>
      <c r="E185" s="30" t="s">
        <v>223</v>
      </c>
      <c r="F185" s="21">
        <v>1</v>
      </c>
      <c r="G185" s="36" t="s">
        <v>185</v>
      </c>
      <c r="H185" s="44">
        <v>0.20799999999999999</v>
      </c>
      <c r="I185" s="36">
        <f t="shared" si="5"/>
        <v>0.20799999999999999</v>
      </c>
      <c r="J185" s="21">
        <v>0.42599999999999999</v>
      </c>
    </row>
    <row r="186" spans="1:10" x14ac:dyDescent="0.25">
      <c r="A186" s="2" t="s">
        <v>72</v>
      </c>
      <c r="B186" s="45">
        <v>41546.086805555555</v>
      </c>
      <c r="C186" s="39">
        <f t="shared" ref="C186:C249" si="6">MOD(B186,1)</f>
        <v>8.6805555554747116E-2</v>
      </c>
      <c r="D186" s="47" t="s">
        <v>219</v>
      </c>
      <c r="E186" s="30" t="s">
        <v>223</v>
      </c>
      <c r="F186" s="21">
        <v>1</v>
      </c>
      <c r="G186" s="36" t="s">
        <v>185</v>
      </c>
      <c r="H186" s="44">
        <v>0.26800000000000002</v>
      </c>
      <c r="I186" s="36">
        <f t="shared" si="5"/>
        <v>0.26800000000000002</v>
      </c>
      <c r="J186" s="21">
        <v>0.48</v>
      </c>
    </row>
    <row r="187" spans="1:10" x14ac:dyDescent="0.25">
      <c r="A187" s="21" t="s">
        <v>88</v>
      </c>
      <c r="B187" s="45">
        <v>41361</v>
      </c>
      <c r="C187" s="39">
        <f t="shared" si="6"/>
        <v>0</v>
      </c>
      <c r="D187" s="47" t="s">
        <v>89</v>
      </c>
      <c r="E187" s="30" t="s">
        <v>16</v>
      </c>
      <c r="F187" s="21">
        <v>2</v>
      </c>
      <c r="G187" s="43" t="s">
        <v>87</v>
      </c>
      <c r="H187" s="44">
        <v>13.6</v>
      </c>
      <c r="I187" s="36">
        <f t="shared" si="5"/>
        <v>27.2</v>
      </c>
      <c r="J187" s="21">
        <v>20.2</v>
      </c>
    </row>
    <row r="188" spans="1:10" x14ac:dyDescent="0.25">
      <c r="A188" s="21" t="s">
        <v>88</v>
      </c>
      <c r="B188" s="45">
        <v>41361.447916666664</v>
      </c>
      <c r="C188" s="39">
        <f t="shared" si="6"/>
        <v>0.44791666666424135</v>
      </c>
      <c r="D188" s="47" t="s">
        <v>89</v>
      </c>
      <c r="E188" s="30" t="s">
        <v>16</v>
      </c>
      <c r="F188" s="21">
        <v>2</v>
      </c>
      <c r="G188" s="43" t="s">
        <v>87</v>
      </c>
      <c r="H188" s="44">
        <v>10.8</v>
      </c>
      <c r="I188" s="36">
        <f t="shared" si="5"/>
        <v>21.6</v>
      </c>
      <c r="J188" s="21">
        <v>29.2</v>
      </c>
    </row>
    <row r="189" spans="1:10" x14ac:dyDescent="0.25">
      <c r="A189" s="21" t="s">
        <v>90</v>
      </c>
      <c r="B189" s="45">
        <v>41376.434027777781</v>
      </c>
      <c r="C189" s="39">
        <f t="shared" si="6"/>
        <v>0.43402777778101154</v>
      </c>
      <c r="D189" s="47" t="s">
        <v>89</v>
      </c>
      <c r="E189" s="30" t="s">
        <v>16</v>
      </c>
      <c r="F189" s="21">
        <v>1</v>
      </c>
      <c r="G189" s="36" t="s">
        <v>185</v>
      </c>
      <c r="H189" s="44">
        <v>4.8499999999999996</v>
      </c>
      <c r="I189" s="36">
        <f t="shared" si="5"/>
        <v>4.8499999999999996</v>
      </c>
      <c r="J189" s="30">
        <v>5.25</v>
      </c>
    </row>
    <row r="190" spans="1:10" x14ac:dyDescent="0.25">
      <c r="A190" s="21" t="s">
        <v>91</v>
      </c>
      <c r="B190" s="45">
        <v>41376.4375</v>
      </c>
      <c r="C190" s="39">
        <f t="shared" si="6"/>
        <v>0.4375</v>
      </c>
      <c r="D190" s="47" t="s">
        <v>89</v>
      </c>
      <c r="E190" s="30" t="s">
        <v>16</v>
      </c>
      <c r="F190" s="21">
        <v>2</v>
      </c>
      <c r="G190" s="43" t="s">
        <v>87</v>
      </c>
      <c r="H190" s="44">
        <v>10.7</v>
      </c>
      <c r="I190" s="36">
        <f t="shared" si="5"/>
        <v>21.4</v>
      </c>
      <c r="J190" s="30">
        <v>25.5</v>
      </c>
    </row>
    <row r="191" spans="1:10" x14ac:dyDescent="0.25">
      <c r="A191" s="21" t="s">
        <v>92</v>
      </c>
      <c r="B191" s="45">
        <v>41376.444444444445</v>
      </c>
      <c r="C191" s="39">
        <f t="shared" si="6"/>
        <v>0.44444444444525288</v>
      </c>
      <c r="D191" s="47" t="s">
        <v>89</v>
      </c>
      <c r="E191" s="30" t="s">
        <v>16</v>
      </c>
      <c r="F191" s="21">
        <v>2</v>
      </c>
      <c r="G191" s="43" t="s">
        <v>87</v>
      </c>
      <c r="H191" s="44">
        <v>13.3</v>
      </c>
      <c r="I191" s="36">
        <f t="shared" si="5"/>
        <v>26.6</v>
      </c>
      <c r="J191" s="30">
        <v>27.3</v>
      </c>
    </row>
    <row r="192" spans="1:10" x14ac:dyDescent="0.25">
      <c r="A192" s="21" t="s">
        <v>93</v>
      </c>
      <c r="B192" s="45">
        <v>41361</v>
      </c>
      <c r="C192" s="39">
        <f t="shared" si="6"/>
        <v>0</v>
      </c>
      <c r="D192" s="47" t="s">
        <v>89</v>
      </c>
      <c r="E192" s="30" t="s">
        <v>94</v>
      </c>
      <c r="F192" s="21">
        <v>1</v>
      </c>
      <c r="G192" s="36" t="s">
        <v>185</v>
      </c>
      <c r="H192" s="44">
        <v>15.4</v>
      </c>
      <c r="I192" s="36">
        <f t="shared" si="5"/>
        <v>15.4</v>
      </c>
      <c r="J192" s="21">
        <v>12.4</v>
      </c>
    </row>
    <row r="193" spans="1:10" x14ac:dyDescent="0.25">
      <c r="A193" s="21" t="s">
        <v>95</v>
      </c>
      <c r="B193" s="45">
        <v>41361</v>
      </c>
      <c r="C193" s="39">
        <f t="shared" si="6"/>
        <v>0</v>
      </c>
      <c r="D193" s="47" t="s">
        <v>89</v>
      </c>
      <c r="E193" s="30" t="s">
        <v>94</v>
      </c>
      <c r="F193" s="21">
        <v>2</v>
      </c>
      <c r="G193" s="43" t="s">
        <v>87</v>
      </c>
      <c r="H193" s="44">
        <v>12.1</v>
      </c>
      <c r="I193" s="36">
        <f t="shared" si="5"/>
        <v>24.2</v>
      </c>
      <c r="J193" s="21">
        <v>21</v>
      </c>
    </row>
    <row r="194" spans="1:10" x14ac:dyDescent="0.25">
      <c r="A194" s="21" t="s">
        <v>96</v>
      </c>
      <c r="B194" s="45">
        <v>41361</v>
      </c>
      <c r="C194" s="39">
        <f t="shared" si="6"/>
        <v>0</v>
      </c>
      <c r="D194" s="47" t="s">
        <v>89</v>
      </c>
      <c r="E194" s="30" t="s">
        <v>94</v>
      </c>
      <c r="F194" s="21">
        <v>5</v>
      </c>
      <c r="G194" s="43" t="s">
        <v>17</v>
      </c>
      <c r="H194" s="44">
        <v>7.54</v>
      </c>
      <c r="I194" s="36">
        <f t="shared" si="5"/>
        <v>37.700000000000003</v>
      </c>
      <c r="J194" s="21">
        <v>34.1</v>
      </c>
    </row>
    <row r="195" spans="1:10" x14ac:dyDescent="0.25">
      <c r="A195" s="2" t="s">
        <v>97</v>
      </c>
      <c r="B195" s="45">
        <v>41372</v>
      </c>
      <c r="C195" s="39">
        <f t="shared" si="6"/>
        <v>0</v>
      </c>
      <c r="D195" s="47" t="s">
        <v>89</v>
      </c>
      <c r="F195" s="21">
        <v>1</v>
      </c>
      <c r="G195" s="36" t="s">
        <v>185</v>
      </c>
      <c r="H195" s="44">
        <v>5.3800000000000001E-2</v>
      </c>
      <c r="I195" s="36">
        <f t="shared" si="5"/>
        <v>5.3800000000000001E-2</v>
      </c>
      <c r="J195" s="30">
        <v>1.1299999999999999</v>
      </c>
    </row>
    <row r="196" spans="1:10" x14ac:dyDescent="0.25">
      <c r="A196" s="2" t="s">
        <v>99</v>
      </c>
      <c r="B196" s="45">
        <v>41372</v>
      </c>
      <c r="C196" s="39">
        <f t="shared" si="6"/>
        <v>0</v>
      </c>
      <c r="D196" s="47" t="s">
        <v>89</v>
      </c>
      <c r="F196" s="21">
        <v>1</v>
      </c>
      <c r="G196" s="36" t="s">
        <v>185</v>
      </c>
      <c r="H196" s="44">
        <v>1.83</v>
      </c>
      <c r="I196" s="36">
        <f t="shared" si="5"/>
        <v>1.83</v>
      </c>
      <c r="J196" s="30">
        <v>2.95</v>
      </c>
    </row>
    <row r="197" spans="1:10" x14ac:dyDescent="0.25">
      <c r="A197" s="2" t="s">
        <v>100</v>
      </c>
      <c r="B197" s="45">
        <v>41372</v>
      </c>
      <c r="C197" s="39">
        <f t="shared" si="6"/>
        <v>0</v>
      </c>
      <c r="D197" s="47" t="s">
        <v>89</v>
      </c>
      <c r="F197" s="21">
        <v>1</v>
      </c>
      <c r="G197" s="36" t="s">
        <v>185</v>
      </c>
      <c r="H197" s="44">
        <v>0.77500000000000002</v>
      </c>
      <c r="I197" s="36">
        <f t="shared" si="5"/>
        <v>0.77500000000000002</v>
      </c>
      <c r="J197" s="30">
        <v>1.82</v>
      </c>
    </row>
    <row r="198" spans="1:10" x14ac:dyDescent="0.25">
      <c r="A198" s="2" t="s">
        <v>101</v>
      </c>
      <c r="B198" s="45">
        <v>41372</v>
      </c>
      <c r="C198" s="39">
        <f t="shared" si="6"/>
        <v>0</v>
      </c>
      <c r="D198" s="47" t="s">
        <v>89</v>
      </c>
      <c r="F198" s="21">
        <v>1</v>
      </c>
      <c r="G198" s="36" t="s">
        <v>185</v>
      </c>
      <c r="H198" s="44">
        <v>2.34</v>
      </c>
      <c r="I198" s="36">
        <f t="shared" si="5"/>
        <v>2.34</v>
      </c>
      <c r="J198" s="30">
        <v>3.35</v>
      </c>
    </row>
    <row r="199" spans="1:10" x14ac:dyDescent="0.25">
      <c r="A199" s="2" t="s">
        <v>102</v>
      </c>
      <c r="B199" s="45">
        <v>41372.416666666664</v>
      </c>
      <c r="C199" s="39">
        <f t="shared" si="6"/>
        <v>0.41666666666424135</v>
      </c>
      <c r="D199" s="47" t="s">
        <v>89</v>
      </c>
      <c r="F199" s="21">
        <v>1</v>
      </c>
      <c r="G199" s="36" t="s">
        <v>185</v>
      </c>
      <c r="H199" s="44">
        <v>1.44</v>
      </c>
      <c r="I199" s="36">
        <f t="shared" si="5"/>
        <v>1.44</v>
      </c>
      <c r="J199" s="30">
        <v>2.08</v>
      </c>
    </row>
    <row r="200" spans="1:10" x14ac:dyDescent="0.25">
      <c r="A200" s="21" t="s">
        <v>103</v>
      </c>
      <c r="B200" s="45">
        <v>41361</v>
      </c>
      <c r="C200" s="39">
        <f t="shared" si="6"/>
        <v>0</v>
      </c>
      <c r="D200" s="47" t="s">
        <v>89</v>
      </c>
      <c r="E200" s="21" t="s">
        <v>104</v>
      </c>
      <c r="F200" s="21">
        <v>1</v>
      </c>
      <c r="G200" s="36" t="s">
        <v>185</v>
      </c>
      <c r="H200" s="44">
        <v>11.7</v>
      </c>
      <c r="I200" s="36">
        <f t="shared" si="5"/>
        <v>11.7</v>
      </c>
      <c r="J200" s="21">
        <v>11.6</v>
      </c>
    </row>
    <row r="201" spans="1:10" x14ac:dyDescent="0.25">
      <c r="A201" s="21" t="s">
        <v>105</v>
      </c>
      <c r="B201" s="45">
        <v>41361</v>
      </c>
      <c r="C201" s="39">
        <f t="shared" si="6"/>
        <v>0</v>
      </c>
      <c r="D201" s="47" t="s">
        <v>89</v>
      </c>
      <c r="E201" s="21" t="s">
        <v>104</v>
      </c>
      <c r="F201" s="21">
        <v>2</v>
      </c>
      <c r="G201" s="43" t="s">
        <v>87</v>
      </c>
      <c r="H201" s="44">
        <v>11.3</v>
      </c>
      <c r="I201" s="36">
        <f t="shared" si="5"/>
        <v>22.6</v>
      </c>
      <c r="J201" s="21">
        <v>18.8</v>
      </c>
    </row>
    <row r="202" spans="1:10" x14ac:dyDescent="0.25">
      <c r="A202" s="21" t="s">
        <v>106</v>
      </c>
      <c r="B202" s="45">
        <v>41361</v>
      </c>
      <c r="C202" s="39">
        <f t="shared" si="6"/>
        <v>0</v>
      </c>
      <c r="D202" s="47" t="s">
        <v>89</v>
      </c>
      <c r="E202" s="21" t="s">
        <v>107</v>
      </c>
      <c r="F202" s="21">
        <v>1</v>
      </c>
      <c r="G202" s="36" t="s">
        <v>185</v>
      </c>
      <c r="H202" s="44">
        <v>4.26</v>
      </c>
      <c r="I202" s="36">
        <f t="shared" si="5"/>
        <v>4.26</v>
      </c>
      <c r="J202" s="21">
        <v>4.38</v>
      </c>
    </row>
    <row r="203" spans="1:10" x14ac:dyDescent="0.25">
      <c r="A203" s="21" t="s">
        <v>108</v>
      </c>
      <c r="B203" s="45">
        <v>41361</v>
      </c>
      <c r="C203" s="39">
        <f t="shared" si="6"/>
        <v>0</v>
      </c>
      <c r="D203" s="47" t="s">
        <v>89</v>
      </c>
      <c r="E203" s="21" t="s">
        <v>107</v>
      </c>
      <c r="F203" s="21">
        <v>2</v>
      </c>
      <c r="G203" s="43" t="s">
        <v>87</v>
      </c>
      <c r="H203" s="44">
        <v>7.05</v>
      </c>
      <c r="I203" s="36">
        <f t="shared" si="5"/>
        <v>14.1</v>
      </c>
      <c r="J203" s="21">
        <v>18.7</v>
      </c>
    </row>
    <row r="204" spans="1:10" x14ac:dyDescent="0.25">
      <c r="A204" s="21" t="s">
        <v>109</v>
      </c>
      <c r="B204" s="45">
        <v>41361</v>
      </c>
      <c r="C204" s="39">
        <f t="shared" si="6"/>
        <v>0</v>
      </c>
      <c r="D204" s="47" t="s">
        <v>89</v>
      </c>
      <c r="E204" s="21" t="s">
        <v>107</v>
      </c>
      <c r="F204" s="21">
        <v>5</v>
      </c>
      <c r="G204" s="43" t="s">
        <v>17</v>
      </c>
      <c r="H204" s="44">
        <v>7.19</v>
      </c>
      <c r="I204" s="36">
        <f t="shared" si="5"/>
        <v>35.950000000000003</v>
      </c>
      <c r="J204" s="21">
        <v>38.9</v>
      </c>
    </row>
    <row r="205" spans="1:10" x14ac:dyDescent="0.25">
      <c r="A205" s="21" t="s">
        <v>110</v>
      </c>
      <c r="B205" s="45">
        <v>41351.911111111112</v>
      </c>
      <c r="C205" s="39">
        <f t="shared" si="6"/>
        <v>0.91111111111240461</v>
      </c>
      <c r="D205" s="47" t="s">
        <v>89</v>
      </c>
      <c r="E205" s="30" t="s">
        <v>25</v>
      </c>
      <c r="F205" s="21">
        <v>1</v>
      </c>
      <c r="G205" s="36" t="s">
        <v>185</v>
      </c>
      <c r="H205" s="44">
        <v>4.95</v>
      </c>
      <c r="I205" s="36">
        <f t="shared" si="5"/>
        <v>4.95</v>
      </c>
      <c r="J205" s="21">
        <v>4.7300000000000004</v>
      </c>
    </row>
    <row r="206" spans="1:10" x14ac:dyDescent="0.25">
      <c r="A206" s="21" t="s">
        <v>111</v>
      </c>
      <c r="B206" s="45">
        <v>41353.15347222222</v>
      </c>
      <c r="C206" s="39">
        <f t="shared" si="6"/>
        <v>0.15347222222044365</v>
      </c>
      <c r="D206" s="47" t="s">
        <v>89</v>
      </c>
      <c r="E206" s="30" t="s">
        <v>25</v>
      </c>
      <c r="F206" s="21">
        <v>1</v>
      </c>
      <c r="G206" s="36" t="s">
        <v>185</v>
      </c>
      <c r="H206" s="44">
        <v>2.89</v>
      </c>
      <c r="I206" s="36">
        <f t="shared" si="5"/>
        <v>2.89</v>
      </c>
      <c r="J206" s="21">
        <v>3.11</v>
      </c>
    </row>
    <row r="207" spans="1:10" x14ac:dyDescent="0.25">
      <c r="A207" s="21" t="s">
        <v>112</v>
      </c>
      <c r="B207" s="45">
        <v>41353.167361111111</v>
      </c>
      <c r="C207" s="39">
        <f t="shared" si="6"/>
        <v>0.16736111111094942</v>
      </c>
      <c r="D207" s="47" t="s">
        <v>89</v>
      </c>
      <c r="E207" s="30" t="s">
        <v>25</v>
      </c>
      <c r="F207" s="21">
        <v>1</v>
      </c>
      <c r="G207" s="36" t="s">
        <v>185</v>
      </c>
      <c r="H207" s="44">
        <v>3.76</v>
      </c>
      <c r="I207" s="36">
        <f t="shared" si="5"/>
        <v>3.76</v>
      </c>
      <c r="J207" s="21">
        <v>3.35</v>
      </c>
    </row>
    <row r="208" spans="1:10" x14ac:dyDescent="0.25">
      <c r="A208" s="21" t="s">
        <v>113</v>
      </c>
      <c r="B208" s="45">
        <v>41353.277777777781</v>
      </c>
      <c r="C208" s="39">
        <f t="shared" si="6"/>
        <v>0.27777777778101154</v>
      </c>
      <c r="D208" s="47" t="s">
        <v>89</v>
      </c>
      <c r="E208" s="30" t="s">
        <v>25</v>
      </c>
      <c r="F208" s="21">
        <v>1</v>
      </c>
      <c r="G208" s="36" t="s">
        <v>185</v>
      </c>
      <c r="H208" s="44">
        <v>7.92</v>
      </c>
      <c r="I208" s="36">
        <f t="shared" si="5"/>
        <v>7.92</v>
      </c>
      <c r="J208" s="21">
        <v>7.63</v>
      </c>
    </row>
    <row r="209" spans="1:10" x14ac:dyDescent="0.25">
      <c r="A209" s="21" t="s">
        <v>114</v>
      </c>
      <c r="B209" s="45">
        <v>41353.31527777778</v>
      </c>
      <c r="C209" s="39">
        <f t="shared" si="6"/>
        <v>0.31527777777955635</v>
      </c>
      <c r="D209" s="47" t="s">
        <v>89</v>
      </c>
      <c r="E209" s="30" t="s">
        <v>25</v>
      </c>
      <c r="F209" s="21">
        <v>1</v>
      </c>
      <c r="G209" s="36" t="s">
        <v>185</v>
      </c>
      <c r="H209" s="44">
        <v>7.94</v>
      </c>
      <c r="I209" s="36">
        <f t="shared" si="5"/>
        <v>7.94</v>
      </c>
      <c r="J209" s="21">
        <v>7.85</v>
      </c>
    </row>
    <row r="210" spans="1:10" x14ac:dyDescent="0.25">
      <c r="A210" s="21" t="s">
        <v>115</v>
      </c>
      <c r="B210" s="45">
        <v>41353.463888888888</v>
      </c>
      <c r="C210" s="39">
        <f t="shared" si="6"/>
        <v>0.46388888888759539</v>
      </c>
      <c r="D210" s="47" t="s">
        <v>89</v>
      </c>
      <c r="E210" s="30" t="s">
        <v>25</v>
      </c>
      <c r="F210" s="21">
        <v>1</v>
      </c>
      <c r="G210" s="36" t="s">
        <v>185</v>
      </c>
      <c r="H210" s="44">
        <v>5.45</v>
      </c>
      <c r="I210" s="36">
        <f t="shared" si="5"/>
        <v>5.45</v>
      </c>
      <c r="J210" s="21">
        <v>4.51</v>
      </c>
    </row>
    <row r="211" spans="1:10" x14ac:dyDescent="0.25">
      <c r="A211" s="21" t="s">
        <v>116</v>
      </c>
      <c r="B211" s="45">
        <v>41353.563888888886</v>
      </c>
      <c r="C211" s="39">
        <f t="shared" si="6"/>
        <v>0.56388888888614019</v>
      </c>
      <c r="D211" s="47" t="s">
        <v>89</v>
      </c>
      <c r="E211" s="30" t="s">
        <v>25</v>
      </c>
      <c r="F211" s="21">
        <v>1</v>
      </c>
      <c r="G211" s="36" t="s">
        <v>185</v>
      </c>
      <c r="H211" s="44">
        <v>5.09</v>
      </c>
      <c r="I211" s="36">
        <f t="shared" si="5"/>
        <v>5.09</v>
      </c>
      <c r="J211" s="21">
        <v>4.95</v>
      </c>
    </row>
    <row r="212" spans="1:10" x14ac:dyDescent="0.25">
      <c r="A212" s="21" t="s">
        <v>117</v>
      </c>
      <c r="B212" s="45">
        <v>41353.56527777778</v>
      </c>
      <c r="C212" s="39">
        <f t="shared" si="6"/>
        <v>0.56527777777955635</v>
      </c>
      <c r="D212" s="47" t="s">
        <v>89</v>
      </c>
      <c r="E212" s="30" t="s">
        <v>25</v>
      </c>
      <c r="F212" s="21">
        <v>1</v>
      </c>
      <c r="G212" s="36" t="s">
        <v>185</v>
      </c>
      <c r="H212" s="44">
        <v>4.8099999999999996</v>
      </c>
      <c r="I212" s="36">
        <f t="shared" si="5"/>
        <v>4.8099999999999996</v>
      </c>
      <c r="J212" s="21">
        <v>4.82</v>
      </c>
    </row>
    <row r="213" spans="1:10" x14ac:dyDescent="0.25">
      <c r="A213" s="21" t="s">
        <v>118</v>
      </c>
      <c r="B213" s="45">
        <v>41353.634027777778</v>
      </c>
      <c r="C213" s="39">
        <f t="shared" si="6"/>
        <v>0.63402777777810115</v>
      </c>
      <c r="D213" s="47" t="s">
        <v>89</v>
      </c>
      <c r="E213" s="30" t="s">
        <v>25</v>
      </c>
      <c r="F213" s="21">
        <v>1</v>
      </c>
      <c r="G213" s="36" t="s">
        <v>185</v>
      </c>
      <c r="H213" s="44">
        <v>4.5</v>
      </c>
      <c r="I213" s="36">
        <f t="shared" si="5"/>
        <v>4.5</v>
      </c>
      <c r="J213" s="21">
        <v>4.26</v>
      </c>
    </row>
    <row r="214" spans="1:10" x14ac:dyDescent="0.25">
      <c r="A214" s="21" t="s">
        <v>119</v>
      </c>
      <c r="B214" s="45">
        <v>41353.745138888888</v>
      </c>
      <c r="C214" s="39">
        <f t="shared" si="6"/>
        <v>0.74513888888759539</v>
      </c>
      <c r="D214" s="47" t="s">
        <v>89</v>
      </c>
      <c r="E214" s="30" t="s">
        <v>25</v>
      </c>
      <c r="F214" s="21">
        <v>1</v>
      </c>
      <c r="G214" s="36" t="s">
        <v>185</v>
      </c>
      <c r="H214" s="44">
        <v>4.76</v>
      </c>
      <c r="I214" s="36">
        <f t="shared" si="5"/>
        <v>4.76</v>
      </c>
      <c r="J214" s="21">
        <v>3.85</v>
      </c>
    </row>
    <row r="215" spans="1:10" x14ac:dyDescent="0.25">
      <c r="A215" s="21" t="s">
        <v>120</v>
      </c>
      <c r="B215" s="45">
        <v>41354.095833333333</v>
      </c>
      <c r="C215" s="39">
        <f t="shared" si="6"/>
        <v>9.5833333332848269E-2</v>
      </c>
      <c r="D215" s="47" t="s">
        <v>89</v>
      </c>
      <c r="E215" s="30" t="s">
        <v>25</v>
      </c>
      <c r="F215" s="21">
        <v>1</v>
      </c>
      <c r="G215" s="36" t="s">
        <v>185</v>
      </c>
      <c r="H215" s="44">
        <v>4.74</v>
      </c>
      <c r="I215" s="36">
        <f t="shared" si="5"/>
        <v>4.74</v>
      </c>
      <c r="J215" s="21">
        <v>5.26</v>
      </c>
    </row>
    <row r="216" spans="1:10" x14ac:dyDescent="0.25">
      <c r="A216" s="21" t="s">
        <v>121</v>
      </c>
      <c r="B216" s="45">
        <v>41354.506944444445</v>
      </c>
      <c r="C216" s="39">
        <f t="shared" si="6"/>
        <v>0.50694444444525288</v>
      </c>
      <c r="D216" s="47" t="s">
        <v>89</v>
      </c>
      <c r="E216" s="30" t="s">
        <v>25</v>
      </c>
      <c r="F216" s="21">
        <v>1</v>
      </c>
      <c r="G216" s="36" t="s">
        <v>185</v>
      </c>
      <c r="H216" s="44">
        <v>5.24</v>
      </c>
      <c r="I216" s="36">
        <f t="shared" si="5"/>
        <v>5.24</v>
      </c>
      <c r="J216" s="21">
        <v>4.9800000000000004</v>
      </c>
    </row>
    <row r="217" spans="1:10" x14ac:dyDescent="0.25">
      <c r="A217" s="21" t="s">
        <v>122</v>
      </c>
      <c r="B217" s="45">
        <v>41360.5625</v>
      </c>
      <c r="C217" s="39">
        <f t="shared" si="6"/>
        <v>0.5625</v>
      </c>
      <c r="D217" s="47" t="s">
        <v>89</v>
      </c>
      <c r="E217" s="30" t="s">
        <v>25</v>
      </c>
      <c r="F217" s="21">
        <v>1</v>
      </c>
      <c r="G217" s="36" t="s">
        <v>185</v>
      </c>
      <c r="H217" s="44">
        <v>2.38</v>
      </c>
      <c r="I217" s="36">
        <f t="shared" si="5"/>
        <v>2.38</v>
      </c>
      <c r="J217" s="21">
        <v>2.1</v>
      </c>
    </row>
    <row r="218" spans="1:10" x14ac:dyDescent="0.25">
      <c r="A218" s="2" t="s">
        <v>111</v>
      </c>
      <c r="B218" s="45">
        <v>41362.515972222223</v>
      </c>
      <c r="C218" s="39">
        <f t="shared" si="6"/>
        <v>0.51597222222335404</v>
      </c>
      <c r="D218" s="47" t="s">
        <v>89</v>
      </c>
      <c r="E218" s="30" t="s">
        <v>25</v>
      </c>
      <c r="F218" s="21">
        <v>1</v>
      </c>
      <c r="G218" s="36" t="s">
        <v>185</v>
      </c>
      <c r="H218" s="44">
        <v>0.45600000000000002</v>
      </c>
      <c r="I218" s="36">
        <f t="shared" si="5"/>
        <v>0.45600000000000002</v>
      </c>
      <c r="J218" s="30">
        <v>1.04</v>
      </c>
    </row>
    <row r="219" spans="1:10" x14ac:dyDescent="0.25">
      <c r="A219" s="2" t="s">
        <v>123</v>
      </c>
      <c r="B219" s="45">
        <v>41362.518055555556</v>
      </c>
      <c r="C219" s="39">
        <f t="shared" si="6"/>
        <v>0.51805555555620231</v>
      </c>
      <c r="D219" s="47" t="s">
        <v>89</v>
      </c>
      <c r="E219" s="30" t="s">
        <v>25</v>
      </c>
      <c r="F219" s="21">
        <v>1</v>
      </c>
      <c r="G219" s="36" t="s">
        <v>185</v>
      </c>
      <c r="H219" s="44">
        <v>0.875</v>
      </c>
      <c r="I219" s="36">
        <f t="shared" si="5"/>
        <v>0.875</v>
      </c>
      <c r="J219" s="30">
        <v>1.35</v>
      </c>
    </row>
    <row r="220" spans="1:10" x14ac:dyDescent="0.25">
      <c r="A220" s="2" t="s">
        <v>112</v>
      </c>
      <c r="B220" s="45">
        <v>41362.640972222223</v>
      </c>
      <c r="C220" s="39">
        <f t="shared" si="6"/>
        <v>0.64097222222335404</v>
      </c>
      <c r="D220" s="47" t="s">
        <v>89</v>
      </c>
      <c r="E220" s="30" t="s">
        <v>25</v>
      </c>
      <c r="F220" s="21">
        <v>1</v>
      </c>
      <c r="G220" s="36" t="s">
        <v>185</v>
      </c>
      <c r="H220" s="44">
        <v>1.08</v>
      </c>
      <c r="I220" s="36">
        <f t="shared" si="5"/>
        <v>1.08</v>
      </c>
      <c r="J220" s="30">
        <v>1.18</v>
      </c>
    </row>
    <row r="221" spans="1:10" x14ac:dyDescent="0.25">
      <c r="A221" s="2" t="s">
        <v>113</v>
      </c>
      <c r="B221" s="45">
        <v>41368.930555555555</v>
      </c>
      <c r="C221" s="39">
        <f t="shared" si="6"/>
        <v>0.93055555555474712</v>
      </c>
      <c r="D221" s="47" t="s">
        <v>89</v>
      </c>
      <c r="E221" s="30" t="s">
        <v>25</v>
      </c>
      <c r="F221" s="21">
        <v>1</v>
      </c>
      <c r="G221" s="36" t="s">
        <v>185</v>
      </c>
      <c r="H221" s="44">
        <v>0.69299999999999995</v>
      </c>
      <c r="I221" s="36">
        <f t="shared" si="5"/>
        <v>0.69299999999999995</v>
      </c>
      <c r="J221" s="30">
        <v>1.02</v>
      </c>
    </row>
    <row r="222" spans="1:10" x14ac:dyDescent="0.25">
      <c r="A222" s="2" t="s">
        <v>114</v>
      </c>
      <c r="B222" s="45">
        <v>41368.9375</v>
      </c>
      <c r="C222" s="39">
        <f t="shared" si="6"/>
        <v>0.9375</v>
      </c>
      <c r="D222" s="47" t="s">
        <v>89</v>
      </c>
      <c r="E222" s="30" t="s">
        <v>25</v>
      </c>
      <c r="F222" s="21">
        <v>1</v>
      </c>
      <c r="G222" s="36" t="s">
        <v>185</v>
      </c>
      <c r="H222" s="44">
        <v>0.93</v>
      </c>
      <c r="I222" s="36">
        <f t="shared" si="5"/>
        <v>0.93</v>
      </c>
      <c r="J222" s="30">
        <v>1.23</v>
      </c>
    </row>
    <row r="223" spans="1:10" x14ac:dyDescent="0.25">
      <c r="A223" s="2" t="s">
        <v>124</v>
      </c>
      <c r="B223" s="45">
        <v>41369.027777777781</v>
      </c>
      <c r="C223" s="39">
        <f t="shared" si="6"/>
        <v>2.7777777781011537E-2</v>
      </c>
      <c r="D223" s="47" t="s">
        <v>89</v>
      </c>
      <c r="E223" s="30" t="s">
        <v>25</v>
      </c>
      <c r="F223" s="21">
        <v>1</v>
      </c>
      <c r="G223" s="36" t="s">
        <v>185</v>
      </c>
      <c r="H223" s="44">
        <v>1.7</v>
      </c>
      <c r="I223" s="36">
        <f t="shared" si="5"/>
        <v>1.7</v>
      </c>
      <c r="J223" s="30">
        <v>2.2200000000000002</v>
      </c>
    </row>
    <row r="224" spans="1:10" x14ac:dyDescent="0.25">
      <c r="A224" s="2" t="s">
        <v>125</v>
      </c>
      <c r="B224" s="45">
        <v>41370.068749999999</v>
      </c>
      <c r="C224" s="39">
        <f t="shared" si="6"/>
        <v>6.8749999998544808E-2</v>
      </c>
      <c r="D224" s="47" t="s">
        <v>89</v>
      </c>
      <c r="E224" s="30" t="s">
        <v>25</v>
      </c>
      <c r="F224" s="21">
        <v>1</v>
      </c>
      <c r="G224" s="36" t="s">
        <v>185</v>
      </c>
      <c r="H224" s="44">
        <v>1.06</v>
      </c>
      <c r="I224" s="36">
        <f t="shared" si="5"/>
        <v>1.06</v>
      </c>
      <c r="J224" s="30">
        <v>1.41</v>
      </c>
    </row>
    <row r="225" spans="1:10" x14ac:dyDescent="0.25">
      <c r="A225" s="2" t="s">
        <v>126</v>
      </c>
      <c r="B225" s="45">
        <v>41371.143750000003</v>
      </c>
      <c r="C225" s="39">
        <f t="shared" si="6"/>
        <v>0.14375000000291038</v>
      </c>
      <c r="D225" s="47" t="s">
        <v>89</v>
      </c>
      <c r="E225" s="30" t="s">
        <v>25</v>
      </c>
      <c r="F225" s="21">
        <v>1</v>
      </c>
      <c r="G225" s="36" t="s">
        <v>185</v>
      </c>
      <c r="H225" s="44">
        <v>0.85899999999999999</v>
      </c>
      <c r="I225" s="36">
        <f t="shared" si="5"/>
        <v>0.85899999999999999</v>
      </c>
      <c r="J225" s="30">
        <v>1.1100000000000001</v>
      </c>
    </row>
    <row r="226" spans="1:10" x14ac:dyDescent="0.25">
      <c r="A226" s="2" t="s">
        <v>127</v>
      </c>
      <c r="B226" s="45">
        <v>41371.236111111109</v>
      </c>
      <c r="C226" s="39">
        <f t="shared" si="6"/>
        <v>0.23611111110949423</v>
      </c>
      <c r="D226" s="47" t="s">
        <v>89</v>
      </c>
      <c r="E226" s="30" t="s">
        <v>25</v>
      </c>
      <c r="F226" s="21">
        <v>1</v>
      </c>
      <c r="G226" s="36" t="s">
        <v>185</v>
      </c>
      <c r="H226" s="44">
        <v>1.31</v>
      </c>
      <c r="I226" s="36">
        <f t="shared" si="5"/>
        <v>1.31</v>
      </c>
      <c r="J226" s="30">
        <v>1.4</v>
      </c>
    </row>
    <row r="227" spans="1:10" x14ac:dyDescent="0.25">
      <c r="A227" s="2" t="s">
        <v>128</v>
      </c>
      <c r="B227" s="45">
        <v>41371.294444444444</v>
      </c>
      <c r="C227" s="39">
        <f t="shared" si="6"/>
        <v>0.29444444444379769</v>
      </c>
      <c r="D227" s="47" t="s">
        <v>89</v>
      </c>
      <c r="E227" s="30" t="s">
        <v>25</v>
      </c>
      <c r="F227" s="21">
        <v>1</v>
      </c>
      <c r="G227" s="36" t="s">
        <v>185</v>
      </c>
      <c r="H227" s="44">
        <v>2.06</v>
      </c>
      <c r="I227" s="36">
        <f t="shared" si="5"/>
        <v>2.06</v>
      </c>
      <c r="J227" s="30">
        <v>2.0099999999999998</v>
      </c>
    </row>
    <row r="228" spans="1:10" x14ac:dyDescent="0.25">
      <c r="A228" s="2" t="s">
        <v>118</v>
      </c>
      <c r="B228" s="45">
        <v>41371.519444444442</v>
      </c>
      <c r="C228" s="39">
        <f t="shared" si="6"/>
        <v>0.5194444444423425</v>
      </c>
      <c r="D228" s="47" t="s">
        <v>89</v>
      </c>
      <c r="E228" s="30" t="s">
        <v>25</v>
      </c>
      <c r="F228" s="21">
        <v>1</v>
      </c>
      <c r="G228" s="36" t="s">
        <v>185</v>
      </c>
      <c r="H228" s="44">
        <v>2.2599999999999998</v>
      </c>
      <c r="I228" s="36">
        <f t="shared" si="5"/>
        <v>2.2599999999999998</v>
      </c>
      <c r="J228" s="30">
        <v>2.31</v>
      </c>
    </row>
    <row r="229" spans="1:10" x14ac:dyDescent="0.25">
      <c r="A229" s="2" t="s">
        <v>129</v>
      </c>
      <c r="B229" s="45">
        <v>41371.696527777778</v>
      </c>
      <c r="C229" s="39">
        <f t="shared" si="6"/>
        <v>0.69652777777810115</v>
      </c>
      <c r="D229" s="47" t="s">
        <v>89</v>
      </c>
      <c r="E229" s="30" t="s">
        <v>25</v>
      </c>
      <c r="F229" s="21">
        <v>1</v>
      </c>
      <c r="G229" s="36" t="s">
        <v>185</v>
      </c>
      <c r="H229" s="44">
        <v>1.32</v>
      </c>
      <c r="I229" s="36">
        <f t="shared" si="5"/>
        <v>1.32</v>
      </c>
      <c r="J229" s="30">
        <v>1.82</v>
      </c>
    </row>
    <row r="230" spans="1:10" x14ac:dyDescent="0.25">
      <c r="A230" s="2" t="s">
        <v>110</v>
      </c>
      <c r="B230" s="45">
        <v>41372.73541666667</v>
      </c>
      <c r="C230" s="39">
        <f t="shared" si="6"/>
        <v>0.73541666667006211</v>
      </c>
      <c r="D230" s="47" t="s">
        <v>89</v>
      </c>
      <c r="E230" s="30" t="s">
        <v>25</v>
      </c>
      <c r="F230" s="21">
        <v>1</v>
      </c>
      <c r="G230" s="36" t="s">
        <v>185</v>
      </c>
      <c r="H230" s="44">
        <v>1.65</v>
      </c>
      <c r="I230" s="36">
        <f t="shared" si="5"/>
        <v>1.65</v>
      </c>
      <c r="J230" s="30">
        <v>1.96</v>
      </c>
    </row>
    <row r="231" spans="1:10" x14ac:dyDescent="0.25">
      <c r="A231" s="2" t="s">
        <v>130</v>
      </c>
      <c r="B231" s="45">
        <v>41376.895833333336</v>
      </c>
      <c r="C231" s="39">
        <f t="shared" si="6"/>
        <v>0.89583333333575865</v>
      </c>
      <c r="D231" s="47" t="s">
        <v>89</v>
      </c>
      <c r="E231" s="30" t="s">
        <v>25</v>
      </c>
      <c r="F231" s="21">
        <v>1</v>
      </c>
      <c r="G231" s="36" t="s">
        <v>185</v>
      </c>
      <c r="H231" s="44">
        <v>0.76100000000000001</v>
      </c>
      <c r="I231" s="36">
        <f t="shared" si="5"/>
        <v>0.76100000000000001</v>
      </c>
      <c r="J231" s="30">
        <v>1.23</v>
      </c>
    </row>
    <row r="232" spans="1:10" x14ac:dyDescent="0.25">
      <c r="A232" s="2" t="s">
        <v>115</v>
      </c>
      <c r="B232" s="45">
        <v>41376.986111111109</v>
      </c>
      <c r="C232" s="39">
        <f t="shared" si="6"/>
        <v>0.98611111110949423</v>
      </c>
      <c r="D232" s="47" t="s">
        <v>89</v>
      </c>
      <c r="E232" s="30" t="s">
        <v>25</v>
      </c>
      <c r="F232" s="21">
        <v>1</v>
      </c>
      <c r="G232" s="36" t="s">
        <v>185</v>
      </c>
      <c r="H232" s="44">
        <v>1.38</v>
      </c>
      <c r="I232" s="36">
        <f t="shared" si="5"/>
        <v>1.38</v>
      </c>
      <c r="J232" s="30">
        <v>1.65</v>
      </c>
    </row>
    <row r="233" spans="1:10" x14ac:dyDescent="0.25">
      <c r="A233" s="2" t="s">
        <v>131</v>
      </c>
      <c r="B233" s="45">
        <v>41377.104166666664</v>
      </c>
      <c r="C233" s="39">
        <f t="shared" si="6"/>
        <v>0.10416666666424135</v>
      </c>
      <c r="D233" s="47" t="s">
        <v>89</v>
      </c>
      <c r="E233" s="30" t="s">
        <v>25</v>
      </c>
      <c r="F233" s="21">
        <v>1</v>
      </c>
      <c r="G233" s="36" t="s">
        <v>185</v>
      </c>
      <c r="H233" s="44">
        <v>1.65</v>
      </c>
      <c r="I233" s="36">
        <f t="shared" si="5"/>
        <v>1.65</v>
      </c>
      <c r="J233" s="30">
        <v>2.0699999999999998</v>
      </c>
    </row>
    <row r="234" spans="1:10" x14ac:dyDescent="0.25">
      <c r="A234" s="2" t="s">
        <v>118</v>
      </c>
      <c r="B234" s="45">
        <v>41383.078472222223</v>
      </c>
      <c r="C234" s="39">
        <f t="shared" si="6"/>
        <v>7.8472222223354038E-2</v>
      </c>
      <c r="D234" s="47" t="s">
        <v>89</v>
      </c>
      <c r="E234" s="30" t="s">
        <v>25</v>
      </c>
      <c r="F234" s="21">
        <v>1</v>
      </c>
      <c r="G234" s="36" t="s">
        <v>185</v>
      </c>
      <c r="H234" s="44">
        <v>1</v>
      </c>
      <c r="I234" s="36">
        <f t="shared" si="5"/>
        <v>1</v>
      </c>
      <c r="J234" s="30">
        <v>1.42</v>
      </c>
    </row>
    <row r="235" spans="1:10" x14ac:dyDescent="0.25">
      <c r="A235" s="2" t="s">
        <v>119</v>
      </c>
      <c r="B235" s="45">
        <v>41383.518750000003</v>
      </c>
      <c r="C235" s="39">
        <f t="shared" si="6"/>
        <v>0.51875000000291038</v>
      </c>
      <c r="D235" s="47" t="s">
        <v>89</v>
      </c>
      <c r="E235" s="30" t="s">
        <v>25</v>
      </c>
      <c r="F235" s="21">
        <v>1</v>
      </c>
      <c r="G235" s="36" t="s">
        <v>185</v>
      </c>
      <c r="H235" s="44">
        <v>1.98</v>
      </c>
      <c r="I235" s="36">
        <f t="shared" si="5"/>
        <v>1.98</v>
      </c>
      <c r="J235" s="30">
        <v>2.2999999999999998</v>
      </c>
    </row>
    <row r="236" spans="1:10" x14ac:dyDescent="0.25">
      <c r="A236" s="2" t="s">
        <v>121</v>
      </c>
      <c r="B236" s="45">
        <v>41383.698611111111</v>
      </c>
      <c r="C236" s="39">
        <f t="shared" si="6"/>
        <v>0.69861111111094942</v>
      </c>
      <c r="D236" s="47" t="s">
        <v>89</v>
      </c>
      <c r="E236" s="30" t="s">
        <v>25</v>
      </c>
      <c r="F236" s="21">
        <v>1</v>
      </c>
      <c r="G236" s="36" t="s">
        <v>185</v>
      </c>
      <c r="H236" s="44">
        <v>2.13</v>
      </c>
      <c r="I236" s="36">
        <f t="shared" si="5"/>
        <v>2.13</v>
      </c>
      <c r="J236" s="30">
        <v>2.35</v>
      </c>
    </row>
    <row r="237" spans="1:10" x14ac:dyDescent="0.25">
      <c r="A237" s="21" t="s">
        <v>132</v>
      </c>
      <c r="B237" s="45">
        <v>41361.385416666664</v>
      </c>
      <c r="C237" s="39">
        <f t="shared" si="6"/>
        <v>0.38541666666424135</v>
      </c>
      <c r="D237" s="47" t="s">
        <v>89</v>
      </c>
      <c r="E237" s="30" t="s">
        <v>133</v>
      </c>
      <c r="F237" s="21">
        <v>1</v>
      </c>
      <c r="G237" s="36" t="s">
        <v>185</v>
      </c>
      <c r="H237" s="44">
        <v>11.3</v>
      </c>
      <c r="I237" s="36">
        <f t="shared" si="5"/>
        <v>11.3</v>
      </c>
      <c r="J237" s="21">
        <v>13.4</v>
      </c>
    </row>
    <row r="238" spans="1:10" x14ac:dyDescent="0.25">
      <c r="A238" s="21" t="s">
        <v>134</v>
      </c>
      <c r="B238" s="45">
        <v>41361.395833333336</v>
      </c>
      <c r="C238" s="39">
        <f t="shared" si="6"/>
        <v>0.39583333333575865</v>
      </c>
      <c r="D238" s="47" t="s">
        <v>89</v>
      </c>
      <c r="E238" s="30" t="s">
        <v>133</v>
      </c>
      <c r="F238" s="21">
        <v>2</v>
      </c>
      <c r="G238" s="43" t="s">
        <v>87</v>
      </c>
      <c r="H238" s="44">
        <v>14.8</v>
      </c>
      <c r="I238" s="36">
        <f t="shared" si="5"/>
        <v>29.6</v>
      </c>
      <c r="J238" s="21">
        <v>27.3</v>
      </c>
    </row>
    <row r="239" spans="1:10" x14ac:dyDescent="0.25">
      <c r="A239" s="21" t="s">
        <v>135</v>
      </c>
      <c r="B239" s="45">
        <v>41361.427083333336</v>
      </c>
      <c r="C239" s="39">
        <f t="shared" si="6"/>
        <v>0.42708333333575865</v>
      </c>
      <c r="D239" s="47" t="s">
        <v>89</v>
      </c>
      <c r="E239" s="30" t="s">
        <v>133</v>
      </c>
      <c r="F239" s="21">
        <v>10</v>
      </c>
      <c r="G239" s="43" t="s">
        <v>13</v>
      </c>
      <c r="H239" s="44">
        <v>4.63</v>
      </c>
      <c r="I239" s="36">
        <f t="shared" si="5"/>
        <v>46.3</v>
      </c>
      <c r="J239" s="21">
        <v>62.6</v>
      </c>
    </row>
    <row r="240" spans="1:10" x14ac:dyDescent="0.25">
      <c r="A240" s="21" t="s">
        <v>136</v>
      </c>
      <c r="B240" s="45">
        <v>41361.430555555555</v>
      </c>
      <c r="C240" s="39">
        <f t="shared" si="6"/>
        <v>0.43055555555474712</v>
      </c>
      <c r="D240" s="47" t="s">
        <v>89</v>
      </c>
      <c r="E240" s="30" t="s">
        <v>133</v>
      </c>
      <c r="F240" s="21">
        <v>2</v>
      </c>
      <c r="G240" s="43" t="s">
        <v>87</v>
      </c>
      <c r="H240" s="44">
        <v>17.399999999999999</v>
      </c>
      <c r="I240" s="36">
        <f t="shared" si="5"/>
        <v>34.799999999999997</v>
      </c>
      <c r="J240" s="21">
        <v>22</v>
      </c>
    </row>
    <row r="241" spans="1:10" x14ac:dyDescent="0.25">
      <c r="A241" s="21" t="s">
        <v>137</v>
      </c>
      <c r="B241" s="45">
        <v>41361.458333333336</v>
      </c>
      <c r="C241" s="39">
        <f t="shared" si="6"/>
        <v>0.45833333333575865</v>
      </c>
      <c r="D241" s="47" t="s">
        <v>89</v>
      </c>
      <c r="E241" s="30" t="s">
        <v>133</v>
      </c>
      <c r="F241" s="21">
        <v>2</v>
      </c>
      <c r="G241" s="43" t="s">
        <v>87</v>
      </c>
      <c r="H241" s="44">
        <v>12.6</v>
      </c>
      <c r="I241" s="36">
        <f t="shared" si="5"/>
        <v>25.2</v>
      </c>
      <c r="J241" s="21">
        <v>24.3</v>
      </c>
    </row>
    <row r="242" spans="1:10" x14ac:dyDescent="0.25">
      <c r="A242" s="21" t="s">
        <v>138</v>
      </c>
      <c r="B242" s="45">
        <v>41361.461805555555</v>
      </c>
      <c r="C242" s="39">
        <f t="shared" si="6"/>
        <v>0.46180555555474712</v>
      </c>
      <c r="D242" s="47" t="s">
        <v>89</v>
      </c>
      <c r="E242" s="30" t="s">
        <v>133</v>
      </c>
      <c r="F242" s="21">
        <v>1</v>
      </c>
      <c r="G242" s="36" t="s">
        <v>185</v>
      </c>
      <c r="H242" s="44">
        <v>13.3</v>
      </c>
      <c r="I242" s="36">
        <f t="shared" si="5"/>
        <v>13.3</v>
      </c>
      <c r="J242" s="21">
        <v>12.5</v>
      </c>
    </row>
    <row r="243" spans="1:10" x14ac:dyDescent="0.25">
      <c r="A243" s="2" t="s">
        <v>139</v>
      </c>
      <c r="B243" s="45">
        <v>41389.541666666664</v>
      </c>
      <c r="C243" s="39">
        <f t="shared" si="6"/>
        <v>0.54166666666424135</v>
      </c>
      <c r="D243" s="47" t="s">
        <v>140</v>
      </c>
      <c r="E243" s="30" t="s">
        <v>16</v>
      </c>
      <c r="F243" s="21">
        <v>10</v>
      </c>
      <c r="G243" s="43" t="s">
        <v>13</v>
      </c>
      <c r="H243" s="44">
        <v>3.24</v>
      </c>
      <c r="I243" s="36">
        <f t="shared" si="5"/>
        <v>32.400000000000006</v>
      </c>
      <c r="J243" s="21">
        <v>56.5</v>
      </c>
    </row>
    <row r="244" spans="1:10" x14ac:dyDescent="0.25">
      <c r="A244" s="2" t="s">
        <v>139</v>
      </c>
      <c r="B244" s="45">
        <v>41418.479166666664</v>
      </c>
      <c r="C244" s="39">
        <f t="shared" si="6"/>
        <v>0.47916666666424135</v>
      </c>
      <c r="D244" s="47" t="s">
        <v>140</v>
      </c>
      <c r="E244" s="30" t="s">
        <v>16</v>
      </c>
      <c r="F244" s="21">
        <v>2</v>
      </c>
      <c r="G244" s="43" t="s">
        <v>87</v>
      </c>
      <c r="H244" s="44">
        <v>15.5</v>
      </c>
      <c r="I244" s="36">
        <f t="shared" si="5"/>
        <v>31</v>
      </c>
      <c r="J244" s="21">
        <v>29.8</v>
      </c>
    </row>
    <row r="245" spans="1:10" x14ac:dyDescent="0.25">
      <c r="A245" s="2" t="s">
        <v>141</v>
      </c>
      <c r="B245" s="45">
        <v>41360.506944444445</v>
      </c>
      <c r="C245" s="39">
        <f t="shared" si="6"/>
        <v>0.50694444444525288</v>
      </c>
      <c r="D245" s="47" t="s">
        <v>140</v>
      </c>
      <c r="E245" s="30" t="s">
        <v>38</v>
      </c>
      <c r="F245" s="21">
        <v>2</v>
      </c>
      <c r="G245" s="43" t="s">
        <v>87</v>
      </c>
      <c r="H245" s="44">
        <v>11.1</v>
      </c>
      <c r="I245" s="36">
        <f t="shared" si="5"/>
        <v>22.2</v>
      </c>
      <c r="J245" s="21">
        <v>19.2</v>
      </c>
    </row>
    <row r="246" spans="1:10" x14ac:dyDescent="0.25">
      <c r="A246" s="2" t="s">
        <v>142</v>
      </c>
      <c r="B246" s="45">
        <v>41363.506944444445</v>
      </c>
      <c r="C246" s="39">
        <f t="shared" si="6"/>
        <v>0.50694444444525288</v>
      </c>
      <c r="D246" s="47" t="s">
        <v>140</v>
      </c>
      <c r="E246" s="30" t="s">
        <v>38</v>
      </c>
      <c r="F246" s="21">
        <v>2</v>
      </c>
      <c r="G246" s="43" t="s">
        <v>87</v>
      </c>
      <c r="H246" s="44">
        <v>9.81</v>
      </c>
      <c r="I246" s="36">
        <f t="shared" si="5"/>
        <v>19.62</v>
      </c>
      <c r="J246" s="21">
        <v>18.100000000000001</v>
      </c>
    </row>
    <row r="247" spans="1:10" x14ac:dyDescent="0.25">
      <c r="A247" s="2" t="s">
        <v>143</v>
      </c>
      <c r="B247" s="45">
        <v>41365.506944444445</v>
      </c>
      <c r="C247" s="39">
        <f t="shared" si="6"/>
        <v>0.50694444444525288</v>
      </c>
      <c r="D247" s="47" t="s">
        <v>140</v>
      </c>
      <c r="E247" s="30" t="s">
        <v>38</v>
      </c>
      <c r="F247" s="21">
        <v>2</v>
      </c>
      <c r="G247" s="43" t="s">
        <v>87</v>
      </c>
      <c r="H247" s="44">
        <v>11.7</v>
      </c>
      <c r="I247" s="36">
        <f t="shared" si="5"/>
        <v>23.4</v>
      </c>
      <c r="J247" s="21">
        <v>19.899999999999999</v>
      </c>
    </row>
    <row r="248" spans="1:10" x14ac:dyDescent="0.25">
      <c r="A248" s="2" t="s">
        <v>144</v>
      </c>
      <c r="B248" s="45">
        <v>41371.506944444445</v>
      </c>
      <c r="C248" s="39">
        <f t="shared" si="6"/>
        <v>0.50694444444525288</v>
      </c>
      <c r="D248" s="47" t="s">
        <v>140</v>
      </c>
      <c r="E248" s="30" t="s">
        <v>38</v>
      </c>
      <c r="F248" s="21">
        <v>2</v>
      </c>
      <c r="G248" s="43" t="s">
        <v>87</v>
      </c>
      <c r="H248" s="44">
        <v>11.2</v>
      </c>
      <c r="I248" s="36">
        <f t="shared" ref="I248:I311" si="7">H248*F248</f>
        <v>22.4</v>
      </c>
      <c r="J248" s="21">
        <v>19.8</v>
      </c>
    </row>
    <row r="249" spans="1:10" x14ac:dyDescent="0.25">
      <c r="A249" s="2" t="s">
        <v>145</v>
      </c>
      <c r="B249" s="45">
        <v>41373.506944444445</v>
      </c>
      <c r="C249" s="39">
        <f t="shared" si="6"/>
        <v>0.50694444444525288</v>
      </c>
      <c r="D249" s="47" t="s">
        <v>140</v>
      </c>
      <c r="E249" s="30" t="s">
        <v>38</v>
      </c>
      <c r="F249" s="21">
        <v>2</v>
      </c>
      <c r="G249" s="43" t="s">
        <v>87</v>
      </c>
      <c r="H249" s="44">
        <v>10</v>
      </c>
      <c r="I249" s="36">
        <f t="shared" si="7"/>
        <v>20</v>
      </c>
      <c r="J249" s="21">
        <v>21.5</v>
      </c>
    </row>
    <row r="250" spans="1:10" x14ac:dyDescent="0.25">
      <c r="A250" s="2" t="s">
        <v>146</v>
      </c>
      <c r="B250" s="45">
        <v>41373.506944444445</v>
      </c>
      <c r="C250" s="39">
        <f t="shared" ref="C250:C313" si="8">MOD(B250,1)</f>
        <v>0.50694444444525288</v>
      </c>
      <c r="D250" s="47" t="s">
        <v>140</v>
      </c>
      <c r="E250" s="30" t="s">
        <v>38</v>
      </c>
      <c r="F250" s="21">
        <v>2</v>
      </c>
      <c r="G250" s="43" t="s">
        <v>87</v>
      </c>
      <c r="H250" s="44">
        <v>9.48</v>
      </c>
      <c r="I250" s="36">
        <f t="shared" si="7"/>
        <v>18.96</v>
      </c>
      <c r="J250" s="21">
        <v>16.899999999999999</v>
      </c>
    </row>
    <row r="251" spans="1:10" x14ac:dyDescent="0.25">
      <c r="A251" s="2" t="s">
        <v>141</v>
      </c>
      <c r="B251" s="45">
        <v>41374.506944444445</v>
      </c>
      <c r="C251" s="39">
        <f t="shared" si="8"/>
        <v>0.50694444444525288</v>
      </c>
      <c r="D251" s="47" t="s">
        <v>140</v>
      </c>
      <c r="E251" s="30" t="s">
        <v>38</v>
      </c>
      <c r="F251" s="21">
        <v>2</v>
      </c>
      <c r="G251" s="43" t="s">
        <v>87</v>
      </c>
      <c r="H251" s="44">
        <v>10.3</v>
      </c>
      <c r="I251" s="36">
        <f t="shared" si="7"/>
        <v>20.6</v>
      </c>
      <c r="J251" s="21">
        <v>19.100000000000001</v>
      </c>
    </row>
    <row r="252" spans="1:10" x14ac:dyDescent="0.25">
      <c r="A252" s="2" t="s">
        <v>147</v>
      </c>
      <c r="B252" s="45">
        <v>41376.506944444445</v>
      </c>
      <c r="C252" s="39">
        <f t="shared" si="8"/>
        <v>0.50694444444525288</v>
      </c>
      <c r="D252" s="47" t="s">
        <v>140</v>
      </c>
      <c r="E252" s="30" t="s">
        <v>38</v>
      </c>
      <c r="F252" s="21">
        <v>2</v>
      </c>
      <c r="G252" s="43" t="s">
        <v>87</v>
      </c>
      <c r="H252" s="44">
        <v>10.7</v>
      </c>
      <c r="I252" s="36">
        <f t="shared" si="7"/>
        <v>21.4</v>
      </c>
      <c r="J252" s="21">
        <v>20</v>
      </c>
    </row>
    <row r="253" spans="1:10" x14ac:dyDescent="0.25">
      <c r="A253" s="2" t="s">
        <v>142</v>
      </c>
      <c r="B253" s="45">
        <v>41377.506944444445</v>
      </c>
      <c r="C253" s="39">
        <f t="shared" si="8"/>
        <v>0.50694444444525288</v>
      </c>
      <c r="D253" s="47" t="s">
        <v>140</v>
      </c>
      <c r="E253" s="30" t="s">
        <v>38</v>
      </c>
      <c r="F253" s="21">
        <v>2</v>
      </c>
      <c r="G253" s="43" t="s">
        <v>87</v>
      </c>
      <c r="H253" s="44">
        <v>10.199999999999999</v>
      </c>
      <c r="I253" s="36">
        <f t="shared" si="7"/>
        <v>20.399999999999999</v>
      </c>
      <c r="J253" s="21">
        <v>19.8</v>
      </c>
    </row>
    <row r="254" spans="1:10" x14ac:dyDescent="0.25">
      <c r="A254" s="2" t="s">
        <v>143</v>
      </c>
      <c r="B254" s="45">
        <v>41379.506944444445</v>
      </c>
      <c r="C254" s="39">
        <f t="shared" si="8"/>
        <v>0.50694444444525288</v>
      </c>
      <c r="D254" s="47" t="s">
        <v>140</v>
      </c>
      <c r="E254" s="30" t="s">
        <v>38</v>
      </c>
      <c r="F254" s="21">
        <v>2</v>
      </c>
      <c r="G254" s="43" t="s">
        <v>87</v>
      </c>
      <c r="H254" s="44">
        <v>11</v>
      </c>
      <c r="I254" s="36">
        <f t="shared" si="7"/>
        <v>22</v>
      </c>
      <c r="J254" s="21">
        <v>20.2</v>
      </c>
    </row>
    <row r="255" spans="1:10" x14ac:dyDescent="0.25">
      <c r="A255" s="2" t="s">
        <v>146</v>
      </c>
      <c r="B255" s="45">
        <v>41382.506944444445</v>
      </c>
      <c r="C255" s="39">
        <f t="shared" si="8"/>
        <v>0.50694444444525288</v>
      </c>
      <c r="D255" s="47" t="s">
        <v>140</v>
      </c>
      <c r="E255" s="30" t="s">
        <v>38</v>
      </c>
      <c r="F255" s="21">
        <v>2</v>
      </c>
      <c r="G255" s="43" t="s">
        <v>87</v>
      </c>
      <c r="H255" s="44">
        <v>9.99</v>
      </c>
      <c r="I255" s="36">
        <f t="shared" si="7"/>
        <v>19.98</v>
      </c>
      <c r="J255" s="21">
        <v>20.3</v>
      </c>
    </row>
    <row r="256" spans="1:10" x14ac:dyDescent="0.25">
      <c r="A256" s="2" t="s">
        <v>148</v>
      </c>
      <c r="B256" s="45">
        <v>41384.506944444445</v>
      </c>
      <c r="C256" s="39">
        <f t="shared" si="8"/>
        <v>0.50694444444525288</v>
      </c>
      <c r="D256" s="47" t="s">
        <v>140</v>
      </c>
      <c r="E256" s="30" t="s">
        <v>38</v>
      </c>
      <c r="F256" s="21">
        <v>2</v>
      </c>
      <c r="G256" s="43" t="s">
        <v>87</v>
      </c>
      <c r="H256" s="44">
        <v>9.69</v>
      </c>
      <c r="I256" s="36">
        <f t="shared" si="7"/>
        <v>19.38</v>
      </c>
      <c r="J256" s="21">
        <v>27</v>
      </c>
    </row>
    <row r="257" spans="1:10" x14ac:dyDescent="0.25">
      <c r="A257" s="2" t="s">
        <v>149</v>
      </c>
      <c r="B257" s="45">
        <v>41388.506944444445</v>
      </c>
      <c r="C257" s="39">
        <f t="shared" si="8"/>
        <v>0.50694444444525288</v>
      </c>
      <c r="D257" s="47" t="s">
        <v>140</v>
      </c>
      <c r="E257" s="30" t="s">
        <v>38</v>
      </c>
      <c r="F257" s="21">
        <v>2</v>
      </c>
      <c r="G257" s="43" t="s">
        <v>87</v>
      </c>
      <c r="H257" s="44">
        <v>10.3</v>
      </c>
      <c r="I257" s="36">
        <f t="shared" si="7"/>
        <v>20.6</v>
      </c>
      <c r="J257" s="21">
        <v>26.6</v>
      </c>
    </row>
    <row r="258" spans="1:10" x14ac:dyDescent="0.25">
      <c r="A258" s="2" t="s">
        <v>145</v>
      </c>
      <c r="B258" s="45">
        <v>41390.476388888892</v>
      </c>
      <c r="C258" s="39">
        <f t="shared" si="8"/>
        <v>0.47638888889196096</v>
      </c>
      <c r="D258" s="47" t="s">
        <v>140</v>
      </c>
      <c r="E258" s="30" t="s">
        <v>38</v>
      </c>
      <c r="F258" s="21">
        <v>2</v>
      </c>
      <c r="G258" s="43" t="s">
        <v>87</v>
      </c>
      <c r="H258" s="44">
        <v>11</v>
      </c>
      <c r="I258" s="36">
        <f t="shared" si="7"/>
        <v>22</v>
      </c>
      <c r="J258" s="21">
        <v>18</v>
      </c>
    </row>
    <row r="259" spans="1:10" x14ac:dyDescent="0.25">
      <c r="A259" s="2" t="s">
        <v>147</v>
      </c>
      <c r="B259" s="45">
        <v>41393.476388888892</v>
      </c>
      <c r="C259" s="39">
        <f t="shared" si="8"/>
        <v>0.47638888889196096</v>
      </c>
      <c r="D259" s="47" t="s">
        <v>140</v>
      </c>
      <c r="E259" s="30" t="s">
        <v>38</v>
      </c>
      <c r="F259" s="21">
        <v>2</v>
      </c>
      <c r="G259" s="43" t="s">
        <v>87</v>
      </c>
      <c r="H259" s="44">
        <v>10.8</v>
      </c>
      <c r="I259" s="36">
        <f t="shared" si="7"/>
        <v>21.6</v>
      </c>
      <c r="J259" s="21">
        <v>18.899999999999999</v>
      </c>
    </row>
    <row r="260" spans="1:10" x14ac:dyDescent="0.25">
      <c r="A260" s="2" t="s">
        <v>143</v>
      </c>
      <c r="B260" s="45">
        <v>41396.476388888892</v>
      </c>
      <c r="C260" s="39">
        <f t="shared" si="8"/>
        <v>0.47638888889196096</v>
      </c>
      <c r="D260" s="47" t="s">
        <v>140</v>
      </c>
      <c r="E260" s="30" t="s">
        <v>38</v>
      </c>
      <c r="F260" s="21">
        <v>2</v>
      </c>
      <c r="G260" s="43" t="s">
        <v>87</v>
      </c>
      <c r="H260" s="44">
        <v>10.6</v>
      </c>
      <c r="I260" s="36">
        <f t="shared" si="7"/>
        <v>21.2</v>
      </c>
      <c r="J260" s="21">
        <v>16.600000000000001</v>
      </c>
    </row>
    <row r="261" spans="1:10" x14ac:dyDescent="0.25">
      <c r="A261" s="2" t="s">
        <v>146</v>
      </c>
      <c r="B261" s="45">
        <v>41399.476388888892</v>
      </c>
      <c r="C261" s="39">
        <f t="shared" si="8"/>
        <v>0.47638888889196096</v>
      </c>
      <c r="D261" s="47" t="s">
        <v>140</v>
      </c>
      <c r="E261" s="30" t="s">
        <v>38</v>
      </c>
      <c r="F261" s="21">
        <v>2</v>
      </c>
      <c r="G261" s="43" t="s">
        <v>87</v>
      </c>
      <c r="H261" s="44">
        <v>10.7</v>
      </c>
      <c r="I261" s="36">
        <f t="shared" si="7"/>
        <v>21.4</v>
      </c>
      <c r="J261" s="21">
        <v>16.5</v>
      </c>
    </row>
    <row r="262" spans="1:10" x14ac:dyDescent="0.25">
      <c r="A262" s="2" t="s">
        <v>144</v>
      </c>
      <c r="B262" s="45">
        <v>41402.476388888892</v>
      </c>
      <c r="C262" s="39">
        <f t="shared" si="8"/>
        <v>0.47638888889196096</v>
      </c>
      <c r="D262" s="47" t="s">
        <v>140</v>
      </c>
      <c r="E262" s="30" t="s">
        <v>38</v>
      </c>
      <c r="F262" s="21">
        <v>2</v>
      </c>
      <c r="G262" s="43" t="s">
        <v>87</v>
      </c>
      <c r="H262" s="44">
        <v>11</v>
      </c>
      <c r="I262" s="36">
        <f t="shared" si="7"/>
        <v>22</v>
      </c>
      <c r="J262" s="21">
        <v>16.899999999999999</v>
      </c>
    </row>
    <row r="263" spans="1:10" x14ac:dyDescent="0.25">
      <c r="A263" s="2" t="s">
        <v>149</v>
      </c>
      <c r="B263" s="45">
        <v>41405.476388888892</v>
      </c>
      <c r="C263" s="39">
        <f t="shared" si="8"/>
        <v>0.47638888889196096</v>
      </c>
      <c r="D263" s="47" t="s">
        <v>140</v>
      </c>
      <c r="E263" s="30" t="s">
        <v>38</v>
      </c>
      <c r="F263" s="21">
        <v>2</v>
      </c>
      <c r="G263" s="43" t="s">
        <v>87</v>
      </c>
      <c r="H263" s="44">
        <v>10.6</v>
      </c>
      <c r="I263" s="36">
        <f t="shared" si="7"/>
        <v>21.2</v>
      </c>
      <c r="J263" s="21">
        <v>18.899999999999999</v>
      </c>
    </row>
    <row r="264" spans="1:10" x14ac:dyDescent="0.25">
      <c r="A264" s="2" t="s">
        <v>150</v>
      </c>
      <c r="B264" s="45">
        <v>41408.476388888892</v>
      </c>
      <c r="C264" s="39">
        <f t="shared" si="8"/>
        <v>0.47638888889196096</v>
      </c>
      <c r="D264" s="47" t="s">
        <v>140</v>
      </c>
      <c r="E264" s="30" t="s">
        <v>38</v>
      </c>
      <c r="F264" s="21">
        <v>1</v>
      </c>
      <c r="G264" s="36" t="s">
        <v>185</v>
      </c>
      <c r="H264" s="44">
        <v>17</v>
      </c>
      <c r="I264" s="36">
        <f t="shared" si="7"/>
        <v>17</v>
      </c>
      <c r="J264" s="21">
        <v>11.3</v>
      </c>
    </row>
    <row r="265" spans="1:10" x14ac:dyDescent="0.25">
      <c r="A265" s="2" t="s">
        <v>151</v>
      </c>
      <c r="B265" s="45">
        <v>41411.476388888892</v>
      </c>
      <c r="C265" s="39">
        <f t="shared" si="8"/>
        <v>0.47638888889196096</v>
      </c>
      <c r="D265" s="47" t="s">
        <v>140</v>
      </c>
      <c r="E265" s="30" t="s">
        <v>38</v>
      </c>
      <c r="F265" s="21">
        <v>2</v>
      </c>
      <c r="G265" s="43" t="s">
        <v>87</v>
      </c>
      <c r="H265" s="44">
        <v>10.4</v>
      </c>
      <c r="I265" s="36">
        <f t="shared" si="7"/>
        <v>20.8</v>
      </c>
      <c r="J265" s="21">
        <v>18.7</v>
      </c>
    </row>
    <row r="266" spans="1:10" x14ac:dyDescent="0.25">
      <c r="A266" s="2" t="s">
        <v>152</v>
      </c>
      <c r="B266" s="45">
        <v>41414.527777777781</v>
      </c>
      <c r="C266" s="39">
        <f t="shared" si="8"/>
        <v>0.52777777778101154</v>
      </c>
      <c r="D266" s="47" t="s">
        <v>140</v>
      </c>
      <c r="E266" s="30" t="s">
        <v>38</v>
      </c>
      <c r="F266" s="21">
        <v>2</v>
      </c>
      <c r="G266" s="43" t="s">
        <v>87</v>
      </c>
      <c r="H266" s="44">
        <v>10.9</v>
      </c>
      <c r="I266" s="36">
        <f t="shared" si="7"/>
        <v>21.8</v>
      </c>
      <c r="J266" s="21">
        <v>19.2</v>
      </c>
    </row>
    <row r="267" spans="1:10" x14ac:dyDescent="0.25">
      <c r="A267" s="2" t="s">
        <v>145</v>
      </c>
      <c r="B267" s="45">
        <v>41418.48541666667</v>
      </c>
      <c r="C267" s="39">
        <f t="shared" si="8"/>
        <v>0.48541666667006211</v>
      </c>
      <c r="D267" s="47" t="s">
        <v>140</v>
      </c>
      <c r="E267" s="30" t="s">
        <v>38</v>
      </c>
      <c r="F267" s="21">
        <v>2</v>
      </c>
      <c r="G267" s="43" t="s">
        <v>87</v>
      </c>
      <c r="H267" s="44">
        <v>10.4</v>
      </c>
      <c r="I267" s="36">
        <f t="shared" si="7"/>
        <v>20.8</v>
      </c>
      <c r="J267" s="21">
        <v>19.399999999999999</v>
      </c>
    </row>
    <row r="268" spans="1:10" x14ac:dyDescent="0.25">
      <c r="A268" s="2" t="s">
        <v>141</v>
      </c>
      <c r="B268" s="45">
        <v>41421.48541666667</v>
      </c>
      <c r="C268" s="39">
        <f t="shared" si="8"/>
        <v>0.48541666667006211</v>
      </c>
      <c r="D268" s="47" t="s">
        <v>140</v>
      </c>
      <c r="E268" s="30" t="s">
        <v>38</v>
      </c>
      <c r="F268" s="21">
        <v>2</v>
      </c>
      <c r="G268" s="43" t="s">
        <v>87</v>
      </c>
      <c r="H268" s="44">
        <v>11.2</v>
      </c>
      <c r="I268" s="36">
        <f t="shared" si="7"/>
        <v>22.4</v>
      </c>
      <c r="J268" s="21">
        <v>20.399999999999999</v>
      </c>
    </row>
    <row r="269" spans="1:10" x14ac:dyDescent="0.25">
      <c r="A269" s="2" t="s">
        <v>153</v>
      </c>
      <c r="B269" s="45">
        <v>41424.48541666667</v>
      </c>
      <c r="C269" s="39">
        <f t="shared" si="8"/>
        <v>0.48541666667006211</v>
      </c>
      <c r="D269" s="47" t="s">
        <v>140</v>
      </c>
      <c r="E269" s="30" t="s">
        <v>38</v>
      </c>
      <c r="F269" s="21">
        <v>2</v>
      </c>
      <c r="G269" s="43" t="s">
        <v>87</v>
      </c>
      <c r="H269" s="44">
        <v>10.9</v>
      </c>
      <c r="I269" s="36">
        <f t="shared" si="7"/>
        <v>21.8</v>
      </c>
      <c r="J269" s="21">
        <v>17.899999999999999</v>
      </c>
    </row>
    <row r="270" spans="1:10" x14ac:dyDescent="0.25">
      <c r="A270" s="2" t="s">
        <v>147</v>
      </c>
      <c r="B270" s="45">
        <v>41427.48541666667</v>
      </c>
      <c r="C270" s="39">
        <f t="shared" si="8"/>
        <v>0.48541666667006211</v>
      </c>
      <c r="D270" s="47" t="s">
        <v>140</v>
      </c>
      <c r="E270" s="30" t="s">
        <v>38</v>
      </c>
      <c r="F270" s="21">
        <v>2</v>
      </c>
      <c r="G270" s="43" t="s">
        <v>87</v>
      </c>
      <c r="H270" s="44">
        <v>9.76</v>
      </c>
      <c r="I270" s="36">
        <f t="shared" si="7"/>
        <v>19.52</v>
      </c>
      <c r="J270" s="21">
        <v>19.3</v>
      </c>
    </row>
    <row r="271" spans="1:10" x14ac:dyDescent="0.25">
      <c r="A271" s="2" t="s">
        <v>142</v>
      </c>
      <c r="B271" s="45">
        <v>41430.48541666667</v>
      </c>
      <c r="C271" s="39">
        <f t="shared" si="8"/>
        <v>0.48541666667006211</v>
      </c>
      <c r="D271" s="47" t="s">
        <v>140</v>
      </c>
      <c r="E271" s="30" t="s">
        <v>38</v>
      </c>
      <c r="F271" s="21">
        <v>2</v>
      </c>
      <c r="G271" s="43" t="s">
        <v>87</v>
      </c>
      <c r="H271" s="44">
        <v>9.98</v>
      </c>
      <c r="I271" s="36">
        <f t="shared" si="7"/>
        <v>19.96</v>
      </c>
      <c r="J271" s="21">
        <v>18.2</v>
      </c>
    </row>
    <row r="272" spans="1:10" x14ac:dyDescent="0.25">
      <c r="A272" s="2" t="s">
        <v>154</v>
      </c>
      <c r="B272" s="46">
        <v>41433.48541666667</v>
      </c>
      <c r="C272" s="39">
        <f t="shared" si="8"/>
        <v>0.48541666667006211</v>
      </c>
      <c r="D272" s="47" t="s">
        <v>140</v>
      </c>
      <c r="E272" s="30" t="s">
        <v>38</v>
      </c>
      <c r="F272" s="21">
        <v>2</v>
      </c>
      <c r="G272" s="43" t="s">
        <v>87</v>
      </c>
      <c r="H272" s="44">
        <v>9.9</v>
      </c>
      <c r="I272" s="36">
        <f t="shared" si="7"/>
        <v>19.8</v>
      </c>
      <c r="J272" s="21">
        <v>18.7</v>
      </c>
    </row>
    <row r="273" spans="1:10" x14ac:dyDescent="0.25">
      <c r="A273" s="2" t="s">
        <v>143</v>
      </c>
      <c r="B273" s="45">
        <v>41436.48541666667</v>
      </c>
      <c r="C273" s="39">
        <f t="shared" si="8"/>
        <v>0.48541666667006211</v>
      </c>
      <c r="D273" s="47" t="s">
        <v>140</v>
      </c>
      <c r="E273" s="30" t="s">
        <v>38</v>
      </c>
      <c r="F273" s="21">
        <v>2</v>
      </c>
      <c r="G273" s="43" t="s">
        <v>87</v>
      </c>
      <c r="H273" s="44">
        <v>9.31</v>
      </c>
      <c r="I273" s="36">
        <f t="shared" si="7"/>
        <v>18.62</v>
      </c>
      <c r="J273" s="21">
        <v>18.100000000000001</v>
      </c>
    </row>
    <row r="274" spans="1:10" x14ac:dyDescent="0.25">
      <c r="A274" s="2" t="s">
        <v>155</v>
      </c>
      <c r="B274" s="45">
        <v>41439.48541666667</v>
      </c>
      <c r="C274" s="39">
        <f t="shared" si="8"/>
        <v>0.48541666667006211</v>
      </c>
      <c r="D274" s="47" t="s">
        <v>140</v>
      </c>
      <c r="E274" s="30" t="s">
        <v>38</v>
      </c>
      <c r="F274" s="21">
        <v>2</v>
      </c>
      <c r="G274" s="43" t="s">
        <v>87</v>
      </c>
      <c r="H274" s="44">
        <v>9.67</v>
      </c>
      <c r="I274" s="36">
        <f t="shared" si="7"/>
        <v>19.34</v>
      </c>
      <c r="J274" s="21">
        <v>17.899999999999999</v>
      </c>
    </row>
    <row r="275" spans="1:10" x14ac:dyDescent="0.25">
      <c r="A275" s="2" t="s">
        <v>156</v>
      </c>
      <c r="B275" s="45">
        <v>41442.48541666667</v>
      </c>
      <c r="C275" s="39">
        <f t="shared" si="8"/>
        <v>0.48541666667006211</v>
      </c>
      <c r="D275" s="47" t="s">
        <v>140</v>
      </c>
      <c r="E275" s="30" t="s">
        <v>38</v>
      </c>
      <c r="F275" s="21">
        <v>2</v>
      </c>
      <c r="G275" s="43" t="s">
        <v>87</v>
      </c>
      <c r="H275" s="44">
        <v>9.24</v>
      </c>
      <c r="I275" s="36">
        <f t="shared" si="7"/>
        <v>18.48</v>
      </c>
      <c r="J275" s="21">
        <v>20.5</v>
      </c>
    </row>
    <row r="276" spans="1:10" x14ac:dyDescent="0.25">
      <c r="A276" s="2" t="s">
        <v>146</v>
      </c>
      <c r="B276" s="45">
        <v>41445.48541666667</v>
      </c>
      <c r="C276" s="39">
        <f t="shared" si="8"/>
        <v>0.48541666667006211</v>
      </c>
      <c r="D276" s="47" t="s">
        <v>140</v>
      </c>
      <c r="E276" s="30" t="s">
        <v>38</v>
      </c>
      <c r="F276" s="21">
        <v>2</v>
      </c>
      <c r="G276" s="43" t="s">
        <v>87</v>
      </c>
      <c r="H276" s="44">
        <v>9.77</v>
      </c>
      <c r="I276" s="36">
        <f t="shared" si="7"/>
        <v>19.54</v>
      </c>
      <c r="J276" s="21">
        <v>17.5</v>
      </c>
    </row>
    <row r="277" spans="1:10" x14ac:dyDescent="0.25">
      <c r="A277" s="2" t="s">
        <v>157</v>
      </c>
      <c r="B277" s="45">
        <v>41448.48541666667</v>
      </c>
      <c r="C277" s="39">
        <f t="shared" si="8"/>
        <v>0.48541666667006211</v>
      </c>
      <c r="D277" s="47" t="s">
        <v>140</v>
      </c>
      <c r="E277" s="30" t="s">
        <v>38</v>
      </c>
      <c r="F277" s="21">
        <v>2</v>
      </c>
      <c r="G277" s="43" t="s">
        <v>87</v>
      </c>
      <c r="H277" s="44">
        <v>9.1300000000000008</v>
      </c>
      <c r="I277" s="36">
        <f t="shared" si="7"/>
        <v>18.260000000000002</v>
      </c>
      <c r="J277" s="30">
        <v>18.100000000000001</v>
      </c>
    </row>
    <row r="278" spans="1:10" x14ac:dyDescent="0.25">
      <c r="A278" s="2" t="s">
        <v>148</v>
      </c>
      <c r="B278" s="45">
        <v>41451.48541666667</v>
      </c>
      <c r="C278" s="39">
        <f t="shared" si="8"/>
        <v>0.48541666667006211</v>
      </c>
      <c r="D278" s="47" t="s">
        <v>140</v>
      </c>
      <c r="E278" s="30" t="s">
        <v>38</v>
      </c>
      <c r="F278" s="21">
        <v>2</v>
      </c>
      <c r="G278" s="43" t="s">
        <v>87</v>
      </c>
      <c r="H278" s="44">
        <v>9.68</v>
      </c>
      <c r="I278" s="36">
        <f t="shared" si="7"/>
        <v>19.36</v>
      </c>
      <c r="J278" s="21">
        <v>18.100000000000001</v>
      </c>
    </row>
    <row r="279" spans="1:10" x14ac:dyDescent="0.25">
      <c r="A279" s="2" t="s">
        <v>145</v>
      </c>
      <c r="B279" s="45">
        <v>41455.371527777781</v>
      </c>
      <c r="C279" s="39">
        <f t="shared" si="8"/>
        <v>0.37152777778101154</v>
      </c>
      <c r="D279" s="47" t="s">
        <v>140</v>
      </c>
      <c r="E279" s="30" t="s">
        <v>38</v>
      </c>
      <c r="F279" s="21">
        <v>2</v>
      </c>
      <c r="G279" s="43" t="s">
        <v>87</v>
      </c>
      <c r="H279" s="44">
        <v>9.52</v>
      </c>
      <c r="I279" s="36">
        <f t="shared" si="7"/>
        <v>19.04</v>
      </c>
      <c r="J279" s="21">
        <v>18</v>
      </c>
    </row>
    <row r="280" spans="1:10" x14ac:dyDescent="0.25">
      <c r="A280" s="2" t="s">
        <v>141</v>
      </c>
      <c r="B280" s="45">
        <v>41458.371527777781</v>
      </c>
      <c r="C280" s="39">
        <f t="shared" si="8"/>
        <v>0.37152777778101154</v>
      </c>
      <c r="D280" s="47" t="s">
        <v>140</v>
      </c>
      <c r="E280" s="30" t="s">
        <v>38</v>
      </c>
      <c r="F280" s="21">
        <v>2</v>
      </c>
      <c r="G280" s="43" t="s">
        <v>87</v>
      </c>
      <c r="H280" s="44">
        <v>10.199999999999999</v>
      </c>
      <c r="I280" s="36">
        <f t="shared" si="7"/>
        <v>20.399999999999999</v>
      </c>
      <c r="J280" s="21">
        <v>17.8</v>
      </c>
    </row>
    <row r="281" spans="1:10" x14ac:dyDescent="0.25">
      <c r="A281" s="2" t="s">
        <v>153</v>
      </c>
      <c r="B281" s="45">
        <v>41461.371527777781</v>
      </c>
      <c r="C281" s="39">
        <f t="shared" si="8"/>
        <v>0.37152777778101154</v>
      </c>
      <c r="D281" s="47" t="s">
        <v>140</v>
      </c>
      <c r="E281" s="30" t="s">
        <v>38</v>
      </c>
      <c r="F281" s="21">
        <v>2</v>
      </c>
      <c r="G281" s="43" t="s">
        <v>87</v>
      </c>
      <c r="H281" s="44">
        <v>9.75</v>
      </c>
      <c r="I281" s="36">
        <f t="shared" si="7"/>
        <v>19.5</v>
      </c>
      <c r="J281" s="21">
        <v>18.100000000000001</v>
      </c>
    </row>
    <row r="282" spans="1:10" x14ac:dyDescent="0.25">
      <c r="A282" s="2" t="s">
        <v>147</v>
      </c>
      <c r="B282" s="45">
        <v>41464.371527777781</v>
      </c>
      <c r="C282" s="39">
        <f t="shared" si="8"/>
        <v>0.37152777778101154</v>
      </c>
      <c r="D282" s="47" t="s">
        <v>140</v>
      </c>
      <c r="E282" s="30" t="s">
        <v>38</v>
      </c>
      <c r="F282" s="21">
        <v>2</v>
      </c>
      <c r="G282" s="43" t="s">
        <v>87</v>
      </c>
      <c r="H282" s="44">
        <v>10.1</v>
      </c>
      <c r="I282" s="36">
        <f t="shared" si="7"/>
        <v>20.2</v>
      </c>
      <c r="J282" s="30">
        <v>17.5</v>
      </c>
    </row>
    <row r="283" spans="1:10" x14ac:dyDescent="0.25">
      <c r="A283" s="2" t="s">
        <v>142</v>
      </c>
      <c r="B283" s="46">
        <v>41467.371527777781</v>
      </c>
      <c r="C283" s="39">
        <f t="shared" si="8"/>
        <v>0.37152777778101154</v>
      </c>
      <c r="D283" s="47" t="s">
        <v>140</v>
      </c>
      <c r="E283" s="30" t="s">
        <v>38</v>
      </c>
      <c r="F283" s="21">
        <v>2</v>
      </c>
      <c r="G283" s="43" t="s">
        <v>87</v>
      </c>
      <c r="H283" s="44">
        <v>9.2799999999999994</v>
      </c>
      <c r="I283" s="36">
        <f t="shared" si="7"/>
        <v>18.559999999999999</v>
      </c>
      <c r="J283" s="30">
        <v>17.399999999999999</v>
      </c>
    </row>
    <row r="284" spans="1:10" x14ac:dyDescent="0.25">
      <c r="A284" s="2" t="s">
        <v>154</v>
      </c>
      <c r="B284" s="45">
        <v>41470.371527777781</v>
      </c>
      <c r="C284" s="39">
        <f t="shared" si="8"/>
        <v>0.37152777778101154</v>
      </c>
      <c r="D284" s="47" t="s">
        <v>140</v>
      </c>
      <c r="E284" s="30" t="s">
        <v>38</v>
      </c>
      <c r="F284" s="21">
        <v>2</v>
      </c>
      <c r="G284" s="43" t="s">
        <v>87</v>
      </c>
      <c r="H284" s="44">
        <v>8.93</v>
      </c>
      <c r="I284" s="36">
        <f t="shared" si="7"/>
        <v>17.86</v>
      </c>
      <c r="J284" s="30">
        <v>17.7</v>
      </c>
    </row>
    <row r="285" spans="1:10" x14ac:dyDescent="0.25">
      <c r="A285" s="2" t="s">
        <v>143</v>
      </c>
      <c r="B285" s="45">
        <v>41473.371527777781</v>
      </c>
      <c r="C285" s="39">
        <f t="shared" si="8"/>
        <v>0.37152777778101154</v>
      </c>
      <c r="D285" s="47" t="s">
        <v>140</v>
      </c>
      <c r="E285" s="30" t="s">
        <v>38</v>
      </c>
      <c r="F285" s="21">
        <v>2</v>
      </c>
      <c r="G285" s="43" t="s">
        <v>87</v>
      </c>
      <c r="H285" s="44">
        <v>9.36</v>
      </c>
      <c r="I285" s="36">
        <f t="shared" si="7"/>
        <v>18.72</v>
      </c>
      <c r="J285" s="30">
        <v>17.600000000000001</v>
      </c>
    </row>
    <row r="286" spans="1:10" x14ac:dyDescent="0.25">
      <c r="A286" s="2" t="s">
        <v>145</v>
      </c>
      <c r="B286" s="45">
        <v>41477.377083333333</v>
      </c>
      <c r="C286" s="39">
        <f t="shared" si="8"/>
        <v>0.37708333333284827</v>
      </c>
      <c r="D286" s="47" t="s">
        <v>140</v>
      </c>
      <c r="E286" s="30" t="s">
        <v>38</v>
      </c>
      <c r="F286" s="21">
        <v>2</v>
      </c>
      <c r="G286" s="43" t="s">
        <v>87</v>
      </c>
      <c r="H286" s="44">
        <v>9.98</v>
      </c>
      <c r="I286" s="36">
        <f t="shared" si="7"/>
        <v>19.96</v>
      </c>
      <c r="J286" s="30">
        <v>19.100000000000001</v>
      </c>
    </row>
    <row r="287" spans="1:10" x14ac:dyDescent="0.25">
      <c r="A287" s="2" t="s">
        <v>141</v>
      </c>
      <c r="B287" s="45">
        <v>41480.377083333333</v>
      </c>
      <c r="C287" s="39">
        <f t="shared" si="8"/>
        <v>0.37708333333284827</v>
      </c>
      <c r="D287" s="47" t="s">
        <v>140</v>
      </c>
      <c r="E287" s="30" t="s">
        <v>38</v>
      </c>
      <c r="F287" s="21">
        <v>2</v>
      </c>
      <c r="G287" s="43" t="s">
        <v>87</v>
      </c>
      <c r="H287" s="44">
        <v>10.199999999999999</v>
      </c>
      <c r="I287" s="36">
        <f t="shared" si="7"/>
        <v>20.399999999999999</v>
      </c>
      <c r="J287" s="30">
        <v>19.100000000000001</v>
      </c>
    </row>
    <row r="288" spans="1:10" x14ac:dyDescent="0.25">
      <c r="A288" s="2" t="s">
        <v>153</v>
      </c>
      <c r="B288" s="45">
        <v>41483.377083333333</v>
      </c>
      <c r="C288" s="39">
        <f t="shared" si="8"/>
        <v>0.37708333333284827</v>
      </c>
      <c r="D288" s="47" t="s">
        <v>140</v>
      </c>
      <c r="E288" s="30" t="s">
        <v>38</v>
      </c>
      <c r="F288" s="21">
        <v>2</v>
      </c>
      <c r="G288" s="43" t="s">
        <v>87</v>
      </c>
      <c r="H288" s="44">
        <v>9.89</v>
      </c>
      <c r="I288" s="36">
        <f t="shared" si="7"/>
        <v>19.78</v>
      </c>
      <c r="J288" s="30">
        <v>19</v>
      </c>
    </row>
    <row r="289" spans="1:10" x14ac:dyDescent="0.25">
      <c r="A289" s="2" t="s">
        <v>147</v>
      </c>
      <c r="B289" s="45">
        <v>41486.377083333333</v>
      </c>
      <c r="C289" s="39">
        <f t="shared" si="8"/>
        <v>0.37708333333284827</v>
      </c>
      <c r="D289" s="47" t="s">
        <v>140</v>
      </c>
      <c r="E289" s="30" t="s">
        <v>38</v>
      </c>
      <c r="F289" s="21">
        <v>2</v>
      </c>
      <c r="G289" s="43" t="s">
        <v>87</v>
      </c>
      <c r="H289" s="44">
        <v>10.5</v>
      </c>
      <c r="I289" s="36">
        <f t="shared" si="7"/>
        <v>21</v>
      </c>
      <c r="J289" s="30">
        <v>19</v>
      </c>
    </row>
    <row r="290" spans="1:10" x14ac:dyDescent="0.25">
      <c r="A290" s="2" t="s">
        <v>142</v>
      </c>
      <c r="B290" s="45">
        <v>41489.377083333333</v>
      </c>
      <c r="C290" s="39">
        <f t="shared" si="8"/>
        <v>0.37708333333284827</v>
      </c>
      <c r="D290" s="47" t="s">
        <v>140</v>
      </c>
      <c r="E290" s="30" t="s">
        <v>38</v>
      </c>
      <c r="F290" s="21">
        <v>2</v>
      </c>
      <c r="G290" s="43" t="s">
        <v>87</v>
      </c>
      <c r="H290" s="44">
        <v>9.6300000000000008</v>
      </c>
      <c r="I290" s="36">
        <f t="shared" si="7"/>
        <v>19.260000000000002</v>
      </c>
      <c r="J290" s="30">
        <v>18.899999999999999</v>
      </c>
    </row>
    <row r="291" spans="1:10" x14ac:dyDescent="0.25">
      <c r="A291" s="2" t="s">
        <v>154</v>
      </c>
      <c r="B291" s="45">
        <v>41492.377083333333</v>
      </c>
      <c r="C291" s="39">
        <f t="shared" si="8"/>
        <v>0.37708333333284827</v>
      </c>
      <c r="D291" s="47" t="s">
        <v>140</v>
      </c>
      <c r="E291" s="30" t="s">
        <v>38</v>
      </c>
      <c r="F291" s="21">
        <v>2</v>
      </c>
      <c r="G291" s="43" t="s">
        <v>87</v>
      </c>
      <c r="H291" s="44">
        <v>9.11</v>
      </c>
      <c r="I291" s="36">
        <f t="shared" si="7"/>
        <v>18.22</v>
      </c>
      <c r="J291" s="30">
        <v>17.8</v>
      </c>
    </row>
    <row r="292" spans="1:10" x14ac:dyDescent="0.25">
      <c r="A292" s="2" t="s">
        <v>143</v>
      </c>
      <c r="B292" s="45">
        <v>41495.377083333333</v>
      </c>
      <c r="C292" s="39">
        <f t="shared" si="8"/>
        <v>0.37708333333284827</v>
      </c>
      <c r="D292" s="47" t="s">
        <v>140</v>
      </c>
      <c r="E292" s="30" t="s">
        <v>38</v>
      </c>
      <c r="F292" s="21">
        <v>2</v>
      </c>
      <c r="G292" s="43" t="s">
        <v>87</v>
      </c>
      <c r="H292" s="44">
        <v>7.79</v>
      </c>
      <c r="I292" s="36">
        <f t="shared" si="7"/>
        <v>15.58</v>
      </c>
      <c r="J292" s="30">
        <v>16.2</v>
      </c>
    </row>
    <row r="293" spans="1:10" x14ac:dyDescent="0.25">
      <c r="A293" s="2" t="s">
        <v>155</v>
      </c>
      <c r="B293" s="45">
        <v>41498.377083333333</v>
      </c>
      <c r="C293" s="39">
        <f t="shared" si="8"/>
        <v>0.37708333333284827</v>
      </c>
      <c r="D293" s="47" t="s">
        <v>140</v>
      </c>
      <c r="E293" s="30" t="s">
        <v>38</v>
      </c>
      <c r="F293" s="21">
        <v>2</v>
      </c>
      <c r="G293" s="43" t="s">
        <v>87</v>
      </c>
      <c r="H293" s="44">
        <v>9.48</v>
      </c>
      <c r="I293" s="36">
        <f t="shared" si="7"/>
        <v>18.96</v>
      </c>
      <c r="J293" s="30">
        <v>18.3</v>
      </c>
    </row>
    <row r="294" spans="1:10" x14ac:dyDescent="0.25">
      <c r="A294" s="2" t="s">
        <v>145</v>
      </c>
      <c r="B294" s="46">
        <v>41504.51666666667</v>
      </c>
      <c r="C294" s="39">
        <f t="shared" si="8"/>
        <v>0.51666666667006211</v>
      </c>
      <c r="D294" s="47" t="s">
        <v>140</v>
      </c>
      <c r="E294" s="30" t="s">
        <v>38</v>
      </c>
      <c r="F294" s="21">
        <v>2</v>
      </c>
      <c r="G294" s="43" t="s">
        <v>87</v>
      </c>
      <c r="H294" s="44">
        <v>10.1</v>
      </c>
      <c r="I294" s="36">
        <f t="shared" si="7"/>
        <v>20.2</v>
      </c>
      <c r="J294" s="30">
        <v>19.399999999999999</v>
      </c>
    </row>
    <row r="295" spans="1:10" x14ac:dyDescent="0.25">
      <c r="A295" s="2" t="s">
        <v>141</v>
      </c>
      <c r="B295" s="45">
        <v>41509.51666666667</v>
      </c>
      <c r="C295" s="39">
        <f t="shared" si="8"/>
        <v>0.51666666667006211</v>
      </c>
      <c r="D295" s="47" t="s">
        <v>140</v>
      </c>
      <c r="E295" s="30" t="s">
        <v>38</v>
      </c>
      <c r="F295" s="21">
        <v>1</v>
      </c>
      <c r="G295" s="36" t="s">
        <v>185</v>
      </c>
      <c r="H295" s="44">
        <v>0.11899999999999999</v>
      </c>
      <c r="I295" s="36">
        <f t="shared" si="7"/>
        <v>0.11899999999999999</v>
      </c>
      <c r="J295" s="30">
        <v>0.32500000000000001</v>
      </c>
    </row>
    <row r="296" spans="1:10" x14ac:dyDescent="0.25">
      <c r="A296" s="2" t="s">
        <v>153</v>
      </c>
      <c r="B296" s="45">
        <v>41514.51666666667</v>
      </c>
      <c r="C296" s="39">
        <f t="shared" si="8"/>
        <v>0.51666666667006211</v>
      </c>
      <c r="D296" s="47" t="s">
        <v>140</v>
      </c>
      <c r="E296" s="30" t="s">
        <v>38</v>
      </c>
      <c r="F296" s="21">
        <v>2</v>
      </c>
      <c r="G296" s="43" t="s">
        <v>87</v>
      </c>
      <c r="H296" s="44">
        <v>10.5</v>
      </c>
      <c r="I296" s="36">
        <f t="shared" si="7"/>
        <v>21</v>
      </c>
      <c r="J296" s="30">
        <v>19.100000000000001</v>
      </c>
    </row>
    <row r="297" spans="1:10" x14ac:dyDescent="0.25">
      <c r="A297" s="2" t="s">
        <v>147</v>
      </c>
      <c r="B297" s="45">
        <v>41519.51666666667</v>
      </c>
      <c r="C297" s="39">
        <f t="shared" si="8"/>
        <v>0.51666666667006211</v>
      </c>
      <c r="D297" s="47" t="s">
        <v>140</v>
      </c>
      <c r="E297" s="30" t="s">
        <v>38</v>
      </c>
      <c r="F297" s="21">
        <v>2</v>
      </c>
      <c r="G297" s="43" t="s">
        <v>87</v>
      </c>
      <c r="H297" s="44">
        <v>11</v>
      </c>
      <c r="I297" s="36">
        <f t="shared" si="7"/>
        <v>22</v>
      </c>
      <c r="J297" s="30">
        <v>18.7</v>
      </c>
    </row>
    <row r="298" spans="1:10" x14ac:dyDescent="0.25">
      <c r="A298" s="2" t="s">
        <v>142</v>
      </c>
      <c r="B298" s="45">
        <v>41524.51666666667</v>
      </c>
      <c r="C298" s="39">
        <f t="shared" si="8"/>
        <v>0.51666666667006211</v>
      </c>
      <c r="D298" s="47" t="s">
        <v>140</v>
      </c>
      <c r="E298" s="30" t="s">
        <v>38</v>
      </c>
      <c r="F298" s="21">
        <v>2</v>
      </c>
      <c r="G298" s="43" t="s">
        <v>87</v>
      </c>
      <c r="H298" s="44">
        <v>8.58</v>
      </c>
      <c r="I298" s="36">
        <f t="shared" si="7"/>
        <v>17.16</v>
      </c>
      <c r="J298" s="30">
        <v>15.7</v>
      </c>
    </row>
    <row r="299" spans="1:10" x14ac:dyDescent="0.25">
      <c r="A299" s="2" t="s">
        <v>154</v>
      </c>
      <c r="B299" s="46">
        <v>41529.51666666667</v>
      </c>
      <c r="C299" s="39">
        <f t="shared" si="8"/>
        <v>0.51666666667006211</v>
      </c>
      <c r="D299" s="47" t="s">
        <v>140</v>
      </c>
      <c r="E299" s="30" t="s">
        <v>38</v>
      </c>
      <c r="F299" s="21">
        <v>2</v>
      </c>
      <c r="G299" s="43" t="s">
        <v>87</v>
      </c>
      <c r="H299" s="44">
        <v>9.81</v>
      </c>
      <c r="I299" s="36">
        <f t="shared" si="7"/>
        <v>19.62</v>
      </c>
      <c r="J299" s="30">
        <v>18.899999999999999</v>
      </c>
    </row>
    <row r="300" spans="1:10" x14ac:dyDescent="0.25">
      <c r="A300" s="2" t="s">
        <v>143</v>
      </c>
      <c r="B300" s="45">
        <v>41534.51666666667</v>
      </c>
      <c r="C300" s="39">
        <f t="shared" si="8"/>
        <v>0.51666666667006211</v>
      </c>
      <c r="D300" s="47" t="s">
        <v>140</v>
      </c>
      <c r="E300" s="30" t="s">
        <v>38</v>
      </c>
      <c r="F300" s="21">
        <v>2</v>
      </c>
      <c r="G300" s="43" t="s">
        <v>87</v>
      </c>
      <c r="H300" s="44">
        <v>9.81</v>
      </c>
      <c r="I300" s="36">
        <f t="shared" si="7"/>
        <v>19.62</v>
      </c>
      <c r="J300" s="30">
        <v>18.7</v>
      </c>
    </row>
    <row r="301" spans="1:10" x14ac:dyDescent="0.25">
      <c r="A301" s="2" t="s">
        <v>158</v>
      </c>
      <c r="B301" s="45">
        <v>41418.4375</v>
      </c>
      <c r="C301" s="39">
        <f t="shared" si="8"/>
        <v>0.4375</v>
      </c>
      <c r="D301" s="47" t="s">
        <v>140</v>
      </c>
      <c r="E301" s="30" t="s">
        <v>133</v>
      </c>
      <c r="F301" s="21">
        <v>1</v>
      </c>
      <c r="G301" s="36" t="s">
        <v>185</v>
      </c>
      <c r="H301" s="44">
        <v>16.2</v>
      </c>
      <c r="I301" s="36">
        <f t="shared" si="7"/>
        <v>16.2</v>
      </c>
      <c r="J301" s="21">
        <v>9.84</v>
      </c>
    </row>
    <row r="302" spans="1:10" x14ac:dyDescent="0.25">
      <c r="A302" s="21" t="s">
        <v>159</v>
      </c>
      <c r="B302" s="45">
        <v>41360.444444444445</v>
      </c>
      <c r="C302" s="39">
        <f t="shared" si="8"/>
        <v>0.44444444444525288</v>
      </c>
      <c r="D302" s="47" t="s">
        <v>133</v>
      </c>
      <c r="E302" s="30" t="s">
        <v>16</v>
      </c>
      <c r="F302" s="21">
        <v>2</v>
      </c>
      <c r="G302" s="43" t="s">
        <v>87</v>
      </c>
      <c r="H302" s="44">
        <v>13.1</v>
      </c>
      <c r="I302" s="36">
        <f t="shared" si="7"/>
        <v>26.2</v>
      </c>
      <c r="J302" s="21">
        <v>20.2</v>
      </c>
    </row>
    <row r="303" spans="1:10" x14ac:dyDescent="0.25">
      <c r="A303" s="21" t="s">
        <v>160</v>
      </c>
      <c r="B303" s="45">
        <v>41360.465277777781</v>
      </c>
      <c r="C303" s="39">
        <f t="shared" si="8"/>
        <v>0.46527777778101154</v>
      </c>
      <c r="D303" s="47" t="s">
        <v>133</v>
      </c>
      <c r="E303" s="30" t="s">
        <v>16</v>
      </c>
      <c r="F303" s="21">
        <v>1</v>
      </c>
      <c r="G303" s="36" t="s">
        <v>185</v>
      </c>
      <c r="H303" s="44">
        <v>13.2</v>
      </c>
      <c r="I303" s="36">
        <f t="shared" si="7"/>
        <v>13.2</v>
      </c>
      <c r="J303" s="21">
        <v>9.7200000000000006</v>
      </c>
    </row>
    <row r="304" spans="1:10" x14ac:dyDescent="0.25">
      <c r="A304" s="21" t="s">
        <v>161</v>
      </c>
      <c r="B304" s="45">
        <v>41376.395833333336</v>
      </c>
      <c r="C304" s="39">
        <f t="shared" si="8"/>
        <v>0.39583333333575865</v>
      </c>
      <c r="D304" s="47" t="s">
        <v>133</v>
      </c>
      <c r="E304" s="30" t="s">
        <v>16</v>
      </c>
      <c r="F304" s="21">
        <v>1</v>
      </c>
      <c r="G304" s="36" t="s">
        <v>185</v>
      </c>
      <c r="H304" s="44">
        <v>8.64</v>
      </c>
      <c r="I304" s="36">
        <f t="shared" si="7"/>
        <v>8.64</v>
      </c>
      <c r="J304" s="21">
        <v>7.48</v>
      </c>
    </row>
    <row r="305" spans="1:10" x14ac:dyDescent="0.25">
      <c r="A305" s="21" t="s">
        <v>162</v>
      </c>
      <c r="B305" s="45">
        <v>41376.402777777781</v>
      </c>
      <c r="C305" s="39">
        <f t="shared" si="8"/>
        <v>0.40277777778101154</v>
      </c>
      <c r="D305" s="47" t="s">
        <v>133</v>
      </c>
      <c r="E305" s="30" t="s">
        <v>16</v>
      </c>
      <c r="F305" s="21">
        <v>5</v>
      </c>
      <c r="G305" s="43" t="s">
        <v>17</v>
      </c>
      <c r="H305" s="44">
        <v>8.23</v>
      </c>
      <c r="I305" s="36">
        <f t="shared" si="7"/>
        <v>41.150000000000006</v>
      </c>
      <c r="J305" s="21">
        <v>39.5</v>
      </c>
    </row>
    <row r="306" spans="1:10" x14ac:dyDescent="0.25">
      <c r="A306" s="21" t="s">
        <v>163</v>
      </c>
      <c r="B306" s="45">
        <v>41360.444444444445</v>
      </c>
      <c r="C306" s="39">
        <f t="shared" si="8"/>
        <v>0.44444444444525288</v>
      </c>
      <c r="D306" s="47" t="s">
        <v>133</v>
      </c>
      <c r="E306" s="30" t="s">
        <v>94</v>
      </c>
      <c r="F306" s="21">
        <v>2</v>
      </c>
      <c r="G306" s="43" t="s">
        <v>87</v>
      </c>
      <c r="H306" s="44">
        <v>11.1</v>
      </c>
      <c r="I306" s="36">
        <f t="shared" si="7"/>
        <v>22.2</v>
      </c>
      <c r="J306" s="21">
        <v>15.4</v>
      </c>
    </row>
    <row r="307" spans="1:10" x14ac:dyDescent="0.25">
      <c r="A307" s="21" t="s">
        <v>164</v>
      </c>
      <c r="B307" s="45">
        <v>41361.465277777781</v>
      </c>
      <c r="C307" s="39">
        <f t="shared" si="8"/>
        <v>0.46527777778101154</v>
      </c>
      <c r="D307" s="47" t="s">
        <v>133</v>
      </c>
      <c r="E307" s="30" t="s">
        <v>94</v>
      </c>
      <c r="F307" s="21">
        <v>5</v>
      </c>
      <c r="G307" s="43" t="s">
        <v>17</v>
      </c>
      <c r="H307" s="44">
        <v>9.16</v>
      </c>
      <c r="I307" s="36">
        <f t="shared" si="7"/>
        <v>45.8</v>
      </c>
      <c r="J307" s="21">
        <v>38.1</v>
      </c>
    </row>
    <row r="308" spans="1:10" x14ac:dyDescent="0.25">
      <c r="A308" s="21" t="s">
        <v>165</v>
      </c>
      <c r="B308" s="45">
        <v>41360.444444444445</v>
      </c>
      <c r="C308" s="39">
        <f t="shared" si="8"/>
        <v>0.44444444444525288</v>
      </c>
      <c r="D308" s="47" t="s">
        <v>133</v>
      </c>
      <c r="E308" s="30" t="s">
        <v>104</v>
      </c>
      <c r="F308" s="21">
        <v>5</v>
      </c>
      <c r="G308" s="43" t="s">
        <v>17</v>
      </c>
      <c r="H308" s="44">
        <v>6.09</v>
      </c>
      <c r="I308" s="36">
        <f t="shared" si="7"/>
        <v>30.45</v>
      </c>
      <c r="J308" s="21">
        <v>32</v>
      </c>
    </row>
    <row r="309" spans="1:10" x14ac:dyDescent="0.25">
      <c r="A309" s="21" t="s">
        <v>166</v>
      </c>
      <c r="B309" s="45">
        <v>41360.465277777781</v>
      </c>
      <c r="C309" s="39">
        <f t="shared" si="8"/>
        <v>0.46527777778101154</v>
      </c>
      <c r="D309" s="47" t="s">
        <v>133</v>
      </c>
      <c r="E309" s="30" t="s">
        <v>104</v>
      </c>
      <c r="F309" s="21">
        <v>2</v>
      </c>
      <c r="G309" s="43" t="s">
        <v>87</v>
      </c>
      <c r="H309" s="44">
        <v>13.5</v>
      </c>
      <c r="I309" s="36">
        <f t="shared" si="7"/>
        <v>27</v>
      </c>
      <c r="J309" s="21">
        <v>21.2</v>
      </c>
    </row>
    <row r="310" spans="1:10" x14ac:dyDescent="0.25">
      <c r="A310" s="21" t="s">
        <v>167</v>
      </c>
      <c r="B310" s="45">
        <v>41360.444444444445</v>
      </c>
      <c r="C310" s="39">
        <f t="shared" si="8"/>
        <v>0.44444444444525288</v>
      </c>
      <c r="D310" s="47" t="s">
        <v>133</v>
      </c>
      <c r="E310" s="30" t="s">
        <v>107</v>
      </c>
      <c r="F310" s="21">
        <v>5</v>
      </c>
      <c r="G310" s="43" t="s">
        <v>17</v>
      </c>
      <c r="H310" s="44">
        <v>8.4700000000000006</v>
      </c>
      <c r="I310" s="36">
        <f t="shared" si="7"/>
        <v>42.35</v>
      </c>
      <c r="J310" s="21">
        <v>32.4</v>
      </c>
    </row>
    <row r="311" spans="1:10" x14ac:dyDescent="0.25">
      <c r="A311" s="21" t="s">
        <v>168</v>
      </c>
      <c r="B311" s="45">
        <v>41360.465277777781</v>
      </c>
      <c r="C311" s="39">
        <f t="shared" si="8"/>
        <v>0.46527777778101154</v>
      </c>
      <c r="D311" s="47" t="s">
        <v>133</v>
      </c>
      <c r="E311" s="30" t="s">
        <v>107</v>
      </c>
      <c r="F311" s="21">
        <v>2</v>
      </c>
      <c r="G311" s="43" t="s">
        <v>87</v>
      </c>
      <c r="H311" s="44">
        <v>12.3</v>
      </c>
      <c r="I311" s="36">
        <f t="shared" si="7"/>
        <v>24.6</v>
      </c>
      <c r="J311" s="21">
        <v>19.399999999999999</v>
      </c>
    </row>
    <row r="312" spans="1:10" x14ac:dyDescent="0.25">
      <c r="A312" s="21" t="s">
        <v>169</v>
      </c>
      <c r="B312" s="45">
        <v>41337.416666666664</v>
      </c>
      <c r="C312" s="39">
        <f t="shared" si="8"/>
        <v>0.41666666666424135</v>
      </c>
      <c r="D312" s="47" t="s">
        <v>133</v>
      </c>
      <c r="E312" s="30" t="s">
        <v>25</v>
      </c>
      <c r="F312" s="21">
        <v>10</v>
      </c>
      <c r="G312" s="43" t="s">
        <v>13</v>
      </c>
      <c r="H312" s="44">
        <v>5.0199999999999996</v>
      </c>
      <c r="I312" s="36">
        <f t="shared" ref="I312:I375" si="9">H312*F312</f>
        <v>50.199999999999996</v>
      </c>
      <c r="J312" s="21">
        <v>49.4</v>
      </c>
    </row>
    <row r="313" spans="1:10" x14ac:dyDescent="0.25">
      <c r="A313" s="21" t="s">
        <v>170</v>
      </c>
      <c r="B313" s="45" t="s">
        <v>171</v>
      </c>
      <c r="C313" s="39" t="e">
        <f t="shared" si="8"/>
        <v>#VALUE!</v>
      </c>
      <c r="D313" s="47" t="s">
        <v>133</v>
      </c>
      <c r="E313" s="30" t="s">
        <v>25</v>
      </c>
      <c r="F313" s="21">
        <v>2</v>
      </c>
      <c r="G313" s="43" t="s">
        <v>87</v>
      </c>
      <c r="H313" s="44">
        <v>17.2</v>
      </c>
      <c r="I313" s="36">
        <f t="shared" si="9"/>
        <v>34.4</v>
      </c>
      <c r="J313" s="21">
        <v>29.7</v>
      </c>
    </row>
    <row r="314" spans="1:10" x14ac:dyDescent="0.25">
      <c r="A314" s="21" t="s">
        <v>172</v>
      </c>
      <c r="B314" s="45">
        <v>41360.430555555555</v>
      </c>
      <c r="C314" s="39">
        <f t="shared" ref="C314:C377" si="10">MOD(B314,1)</f>
        <v>0.43055555555474712</v>
      </c>
      <c r="D314" s="47" t="s">
        <v>133</v>
      </c>
      <c r="E314" s="30" t="s">
        <v>133</v>
      </c>
      <c r="F314" s="21">
        <v>10</v>
      </c>
      <c r="G314" s="43" t="s">
        <v>13</v>
      </c>
      <c r="H314" s="44">
        <v>6.77</v>
      </c>
      <c r="I314" s="36">
        <f t="shared" si="9"/>
        <v>67.699999999999989</v>
      </c>
      <c r="J314" s="21">
        <v>50.4</v>
      </c>
    </row>
    <row r="315" spans="1:10" x14ac:dyDescent="0.25">
      <c r="A315" s="21" t="s">
        <v>173</v>
      </c>
      <c r="B315" s="45">
        <v>41360.4375</v>
      </c>
      <c r="C315" s="39">
        <f t="shared" si="10"/>
        <v>0.4375</v>
      </c>
      <c r="D315" s="47" t="s">
        <v>133</v>
      </c>
      <c r="E315" s="30" t="s">
        <v>133</v>
      </c>
      <c r="F315" s="21">
        <v>2</v>
      </c>
      <c r="G315" s="43" t="s">
        <v>87</v>
      </c>
      <c r="H315" s="44">
        <v>14.8</v>
      </c>
      <c r="I315" s="36">
        <f t="shared" si="9"/>
        <v>29.6</v>
      </c>
      <c r="J315" s="21">
        <v>28</v>
      </c>
    </row>
    <row r="316" spans="1:10" x14ac:dyDescent="0.25">
      <c r="A316" s="21" t="s">
        <v>174</v>
      </c>
      <c r="B316" s="45">
        <v>41360.444444444445</v>
      </c>
      <c r="C316" s="39">
        <f t="shared" si="10"/>
        <v>0.44444444444525288</v>
      </c>
      <c r="D316" s="47" t="s">
        <v>133</v>
      </c>
      <c r="E316" s="30" t="s">
        <v>133</v>
      </c>
      <c r="F316" s="21">
        <v>5</v>
      </c>
      <c r="G316" s="43" t="s">
        <v>17</v>
      </c>
      <c r="H316" s="44">
        <v>8.9499999999999993</v>
      </c>
      <c r="I316" s="36">
        <f t="shared" si="9"/>
        <v>44.75</v>
      </c>
      <c r="J316" s="21">
        <v>36.6</v>
      </c>
    </row>
    <row r="317" spans="1:10" x14ac:dyDescent="0.25">
      <c r="A317" s="21" t="s">
        <v>175</v>
      </c>
      <c r="B317" s="45">
        <v>41360.5</v>
      </c>
      <c r="C317" s="39">
        <f t="shared" si="10"/>
        <v>0.5</v>
      </c>
      <c r="D317" s="47" t="s">
        <v>133</v>
      </c>
      <c r="E317" s="30" t="s">
        <v>133</v>
      </c>
      <c r="F317" s="21">
        <v>10</v>
      </c>
      <c r="G317" s="43" t="s">
        <v>13</v>
      </c>
      <c r="H317" s="44">
        <v>6.83</v>
      </c>
      <c r="I317" s="36">
        <f t="shared" si="9"/>
        <v>68.3</v>
      </c>
      <c r="J317" s="21">
        <v>55.1</v>
      </c>
    </row>
    <row r="318" spans="1:10" x14ac:dyDescent="0.25">
      <c r="A318" s="21" t="s">
        <v>176</v>
      </c>
      <c r="B318" s="45">
        <v>41360.506944444445</v>
      </c>
      <c r="C318" s="39">
        <f t="shared" si="10"/>
        <v>0.50694444444525288</v>
      </c>
      <c r="D318" s="47" t="s">
        <v>133</v>
      </c>
      <c r="E318" s="30" t="s">
        <v>133</v>
      </c>
      <c r="F318" s="21">
        <v>10</v>
      </c>
      <c r="G318" s="43" t="s">
        <v>13</v>
      </c>
      <c r="H318" s="44">
        <v>5.39</v>
      </c>
      <c r="I318" s="36">
        <f t="shared" si="9"/>
        <v>53.9</v>
      </c>
      <c r="J318" s="21">
        <v>43.3</v>
      </c>
    </row>
    <row r="319" spans="1:10" x14ac:dyDescent="0.25">
      <c r="A319" s="21" t="s">
        <v>177</v>
      </c>
      <c r="B319" s="45">
        <v>41360.513888888891</v>
      </c>
      <c r="C319" s="39">
        <f t="shared" si="10"/>
        <v>0.51388888889050577</v>
      </c>
      <c r="D319" s="47" t="s">
        <v>133</v>
      </c>
      <c r="E319" s="30" t="s">
        <v>133</v>
      </c>
      <c r="F319" s="21">
        <v>2</v>
      </c>
      <c r="G319" s="43" t="s">
        <v>87</v>
      </c>
      <c r="H319" s="44">
        <v>15.6</v>
      </c>
      <c r="I319" s="36">
        <f t="shared" si="9"/>
        <v>31.2</v>
      </c>
      <c r="J319" s="21">
        <v>25.5</v>
      </c>
    </row>
    <row r="320" spans="1:10" x14ac:dyDescent="0.25">
      <c r="A320" s="21" t="s">
        <v>178</v>
      </c>
      <c r="B320" s="45">
        <v>41360.520833333336</v>
      </c>
      <c r="C320" s="39">
        <f t="shared" si="10"/>
        <v>0.52083333333575865</v>
      </c>
      <c r="D320" s="47" t="s">
        <v>133</v>
      </c>
      <c r="E320" s="30" t="s">
        <v>133</v>
      </c>
      <c r="F320" s="21">
        <v>10</v>
      </c>
      <c r="G320" s="43" t="s">
        <v>13</v>
      </c>
      <c r="H320" s="44">
        <v>5.98</v>
      </c>
      <c r="I320" s="36">
        <f t="shared" si="9"/>
        <v>59.800000000000004</v>
      </c>
      <c r="J320" s="21">
        <v>53</v>
      </c>
    </row>
    <row r="321" spans="1:10" x14ac:dyDescent="0.25">
      <c r="A321" s="48" t="s">
        <v>224</v>
      </c>
      <c r="B321" s="52">
        <v>41730.479166666664</v>
      </c>
      <c r="C321" s="39">
        <f t="shared" si="10"/>
        <v>0.47916666666424135</v>
      </c>
      <c r="D321" s="47" t="s">
        <v>15</v>
      </c>
      <c r="E321" s="30" t="s">
        <v>133</v>
      </c>
      <c r="F321" s="21">
        <v>1</v>
      </c>
      <c r="H321" s="56">
        <v>8.94</v>
      </c>
      <c r="I321" s="36">
        <f t="shared" si="9"/>
        <v>8.94</v>
      </c>
      <c r="J321" s="21">
        <v>8.17</v>
      </c>
    </row>
    <row r="322" spans="1:10" x14ac:dyDescent="0.25">
      <c r="A322" s="49" t="s">
        <v>225</v>
      </c>
      <c r="B322" s="52">
        <v>42032.479166666664</v>
      </c>
      <c r="C322" s="39">
        <f t="shared" si="10"/>
        <v>0.47916666666424135</v>
      </c>
      <c r="D322" s="47" t="s">
        <v>15</v>
      </c>
      <c r="E322" s="30" t="s">
        <v>16</v>
      </c>
      <c r="F322" s="21">
        <v>2</v>
      </c>
      <c r="H322" s="56">
        <v>5.84</v>
      </c>
      <c r="I322" s="36">
        <f t="shared" si="9"/>
        <v>11.68</v>
      </c>
      <c r="J322" s="21">
        <v>13</v>
      </c>
    </row>
    <row r="323" spans="1:10" x14ac:dyDescent="0.25">
      <c r="A323" s="49" t="s">
        <v>225</v>
      </c>
      <c r="B323" s="52">
        <v>42439.632638888892</v>
      </c>
      <c r="C323" s="39">
        <f t="shared" si="10"/>
        <v>0.63263888889196096</v>
      </c>
      <c r="D323" s="47" t="s">
        <v>15</v>
      </c>
      <c r="E323" s="30" t="s">
        <v>16</v>
      </c>
      <c r="F323" s="21">
        <v>10</v>
      </c>
      <c r="H323" s="56">
        <v>8.61</v>
      </c>
      <c r="I323" s="36">
        <f t="shared" si="9"/>
        <v>86.1</v>
      </c>
      <c r="J323" s="21">
        <v>164</v>
      </c>
    </row>
    <row r="324" spans="1:10" x14ac:dyDescent="0.25">
      <c r="A324" s="49" t="s">
        <v>226</v>
      </c>
      <c r="B324" s="52">
        <v>42087.963194444441</v>
      </c>
      <c r="C324" s="39">
        <f t="shared" si="10"/>
        <v>0.96319444444088731</v>
      </c>
      <c r="D324" s="47" t="s">
        <v>22</v>
      </c>
      <c r="E324" s="30" t="s">
        <v>25</v>
      </c>
      <c r="F324" s="21">
        <v>5</v>
      </c>
      <c r="H324" s="56">
        <v>6.75</v>
      </c>
      <c r="I324" s="36">
        <f t="shared" si="9"/>
        <v>33.75</v>
      </c>
      <c r="J324" s="21">
        <v>25.6</v>
      </c>
    </row>
    <row r="325" spans="1:10" x14ac:dyDescent="0.25">
      <c r="A325" s="49" t="s">
        <v>227</v>
      </c>
      <c r="B325" s="52">
        <v>41993.990972222222</v>
      </c>
      <c r="C325" s="39">
        <f t="shared" si="10"/>
        <v>0.99097222222189885</v>
      </c>
      <c r="D325" s="47" t="s">
        <v>22</v>
      </c>
      <c r="E325" s="30" t="s">
        <v>25</v>
      </c>
      <c r="F325" s="21">
        <v>1</v>
      </c>
      <c r="H325" s="56">
        <v>1.26</v>
      </c>
      <c r="I325" s="36">
        <f t="shared" si="9"/>
        <v>1.26</v>
      </c>
      <c r="J325" s="21">
        <v>2.73</v>
      </c>
    </row>
    <row r="326" spans="1:10" x14ac:dyDescent="0.25">
      <c r="A326" s="49" t="s">
        <v>228</v>
      </c>
      <c r="B326" s="52">
        <v>41994.025000000001</v>
      </c>
      <c r="C326" s="39">
        <f t="shared" si="10"/>
        <v>2.5000000001455192E-2</v>
      </c>
      <c r="D326" s="47" t="s">
        <v>22</v>
      </c>
      <c r="E326" s="30" t="s">
        <v>25</v>
      </c>
      <c r="F326" s="21">
        <v>1</v>
      </c>
      <c r="H326" s="56">
        <v>2.4</v>
      </c>
      <c r="I326" s="36">
        <f t="shared" si="9"/>
        <v>2.4</v>
      </c>
      <c r="J326" s="21">
        <v>2.62</v>
      </c>
    </row>
    <row r="327" spans="1:10" x14ac:dyDescent="0.25">
      <c r="A327" s="49" t="s">
        <v>229</v>
      </c>
      <c r="B327" s="52">
        <v>41994.031944444447</v>
      </c>
      <c r="C327" s="39">
        <f t="shared" si="10"/>
        <v>3.1944444446708076E-2</v>
      </c>
      <c r="D327" s="47" t="s">
        <v>22</v>
      </c>
      <c r="E327" s="30" t="s">
        <v>25</v>
      </c>
      <c r="F327" s="21">
        <v>1</v>
      </c>
      <c r="H327" s="56">
        <v>0.54700000000000004</v>
      </c>
      <c r="I327" s="36">
        <f t="shared" si="9"/>
        <v>0.54700000000000004</v>
      </c>
      <c r="J327" s="21">
        <v>2.02</v>
      </c>
    </row>
    <row r="328" spans="1:10" x14ac:dyDescent="0.25">
      <c r="A328" s="49" t="s">
        <v>230</v>
      </c>
      <c r="B328" s="52">
        <v>41997.338194444441</v>
      </c>
      <c r="C328" s="39">
        <f t="shared" si="10"/>
        <v>0.33819444444088731</v>
      </c>
      <c r="D328" s="47" t="s">
        <v>22</v>
      </c>
      <c r="E328" s="30" t="s">
        <v>25</v>
      </c>
      <c r="F328" s="21">
        <v>2</v>
      </c>
      <c r="H328" s="56">
        <v>8.66</v>
      </c>
      <c r="I328" s="36">
        <f t="shared" si="9"/>
        <v>17.32</v>
      </c>
      <c r="J328" s="21">
        <v>16.2</v>
      </c>
    </row>
    <row r="329" spans="1:10" x14ac:dyDescent="0.25">
      <c r="A329" s="49" t="s">
        <v>231</v>
      </c>
      <c r="B329" s="52">
        <v>41993.986111111109</v>
      </c>
      <c r="C329" s="39">
        <f t="shared" si="10"/>
        <v>0.98611111110949423</v>
      </c>
      <c r="D329" s="47" t="s">
        <v>22</v>
      </c>
      <c r="E329" s="30" t="s">
        <v>25</v>
      </c>
      <c r="F329" s="21">
        <v>1</v>
      </c>
      <c r="H329" s="56">
        <v>0.38100000000000001</v>
      </c>
      <c r="I329" s="36">
        <f t="shared" si="9"/>
        <v>0.38100000000000001</v>
      </c>
      <c r="J329" s="21">
        <v>2.0699999999999998</v>
      </c>
    </row>
    <row r="330" spans="1:10" x14ac:dyDescent="0.25">
      <c r="A330" s="49" t="s">
        <v>232</v>
      </c>
      <c r="B330" s="52">
        <v>42091.354861111111</v>
      </c>
      <c r="C330" s="39">
        <f t="shared" si="10"/>
        <v>0.35486111111094942</v>
      </c>
      <c r="D330" s="47" t="s">
        <v>22</v>
      </c>
      <c r="E330" s="30" t="s">
        <v>25</v>
      </c>
      <c r="F330" s="21">
        <v>5</v>
      </c>
      <c r="H330" s="56">
        <v>6.66</v>
      </c>
      <c r="I330" s="36">
        <f t="shared" si="9"/>
        <v>33.299999999999997</v>
      </c>
      <c r="J330" s="21">
        <v>23.6</v>
      </c>
    </row>
    <row r="331" spans="1:10" x14ac:dyDescent="0.25">
      <c r="A331" s="49" t="s">
        <v>233</v>
      </c>
      <c r="B331" s="52">
        <v>42013.4375</v>
      </c>
      <c r="C331" s="39">
        <f t="shared" si="10"/>
        <v>0.4375</v>
      </c>
      <c r="D331" s="47" t="s">
        <v>22</v>
      </c>
      <c r="E331" s="30" t="s">
        <v>25</v>
      </c>
      <c r="F331" s="21">
        <v>10</v>
      </c>
      <c r="H331" s="56">
        <v>4.92</v>
      </c>
      <c r="I331" s="36">
        <f t="shared" si="9"/>
        <v>49.2</v>
      </c>
      <c r="J331" s="21">
        <v>46.6</v>
      </c>
    </row>
    <row r="332" spans="1:10" x14ac:dyDescent="0.25">
      <c r="A332" s="49" t="s">
        <v>24</v>
      </c>
      <c r="B332" s="52">
        <v>42009.645833333336</v>
      </c>
      <c r="C332" s="39">
        <f t="shared" si="10"/>
        <v>0.64583333333575865</v>
      </c>
      <c r="D332" s="47" t="s">
        <v>22</v>
      </c>
      <c r="E332" s="30" t="s">
        <v>25</v>
      </c>
      <c r="F332" s="21">
        <v>5</v>
      </c>
      <c r="H332" s="56">
        <v>5.78</v>
      </c>
      <c r="I332" s="36">
        <f t="shared" si="9"/>
        <v>28.900000000000002</v>
      </c>
      <c r="J332" s="21">
        <v>22.4</v>
      </c>
    </row>
    <row r="333" spans="1:10" x14ac:dyDescent="0.25">
      <c r="A333" s="49" t="s">
        <v>24</v>
      </c>
      <c r="B333" s="52">
        <v>42045.722222222219</v>
      </c>
      <c r="C333" s="39">
        <f t="shared" si="10"/>
        <v>0.72222222221898846</v>
      </c>
      <c r="D333" s="47" t="s">
        <v>22</v>
      </c>
      <c r="E333" s="30" t="s">
        <v>25</v>
      </c>
      <c r="F333" s="21">
        <v>5</v>
      </c>
      <c r="H333" s="56">
        <v>6.81</v>
      </c>
      <c r="I333" s="36">
        <f t="shared" si="9"/>
        <v>34.049999999999997</v>
      </c>
      <c r="J333" s="21">
        <v>24.4</v>
      </c>
    </row>
    <row r="334" spans="1:10" x14ac:dyDescent="0.25">
      <c r="A334" s="49" t="s">
        <v>29</v>
      </c>
      <c r="B334" s="52">
        <v>42010.583333333336</v>
      </c>
      <c r="C334" s="39">
        <f t="shared" si="10"/>
        <v>0.58333333333575865</v>
      </c>
      <c r="D334" s="47" t="s">
        <v>22</v>
      </c>
      <c r="E334" s="30" t="s">
        <v>25</v>
      </c>
      <c r="F334" s="21">
        <v>5</v>
      </c>
      <c r="H334" s="56">
        <v>10.7</v>
      </c>
      <c r="I334" s="36">
        <f t="shared" si="9"/>
        <v>53.5</v>
      </c>
      <c r="J334" s="21">
        <v>32.700000000000003</v>
      </c>
    </row>
    <row r="335" spans="1:10" x14ac:dyDescent="0.25">
      <c r="A335" s="49" t="s">
        <v>28</v>
      </c>
      <c r="B335" s="52">
        <v>42051.740277777775</v>
      </c>
      <c r="C335" s="39">
        <f t="shared" si="10"/>
        <v>0.74027777777519077</v>
      </c>
      <c r="D335" s="47" t="s">
        <v>22</v>
      </c>
      <c r="E335" s="30" t="s">
        <v>25</v>
      </c>
      <c r="F335" s="21">
        <v>5</v>
      </c>
      <c r="H335" s="56">
        <v>6.6</v>
      </c>
      <c r="I335" s="36">
        <f t="shared" si="9"/>
        <v>33</v>
      </c>
      <c r="J335" s="21">
        <v>35</v>
      </c>
    </row>
    <row r="336" spans="1:10" x14ac:dyDescent="0.25">
      <c r="A336" s="49" t="s">
        <v>234</v>
      </c>
      <c r="B336" s="53">
        <v>42394.4375</v>
      </c>
      <c r="C336" s="39">
        <f t="shared" si="10"/>
        <v>0.4375</v>
      </c>
      <c r="D336" s="47" t="s">
        <v>34</v>
      </c>
      <c r="E336" s="30" t="s">
        <v>223</v>
      </c>
      <c r="F336" s="21">
        <v>5</v>
      </c>
      <c r="H336" s="56">
        <v>7.12</v>
      </c>
      <c r="I336" s="36">
        <f t="shared" si="9"/>
        <v>35.6</v>
      </c>
      <c r="J336" s="21">
        <v>44.4</v>
      </c>
    </row>
    <row r="337" spans="1:10" x14ac:dyDescent="0.25">
      <c r="A337" s="49" t="s">
        <v>234</v>
      </c>
      <c r="B337" s="53">
        <v>42422.4375</v>
      </c>
      <c r="C337" s="39">
        <f t="shared" si="10"/>
        <v>0.4375</v>
      </c>
      <c r="D337" s="47" t="s">
        <v>34</v>
      </c>
      <c r="E337" s="30" t="s">
        <v>223</v>
      </c>
      <c r="F337" s="21">
        <v>5</v>
      </c>
      <c r="H337" s="56">
        <v>6.44</v>
      </c>
      <c r="I337" s="36">
        <f t="shared" si="9"/>
        <v>32.200000000000003</v>
      </c>
      <c r="J337" s="21">
        <v>33.4</v>
      </c>
    </row>
    <row r="338" spans="1:10" x14ac:dyDescent="0.25">
      <c r="A338" s="48" t="s">
        <v>234</v>
      </c>
      <c r="B338" s="53">
        <v>42437.416666666664</v>
      </c>
      <c r="C338" s="39">
        <f t="shared" si="10"/>
        <v>0.41666666666424135</v>
      </c>
      <c r="D338" s="47" t="s">
        <v>34</v>
      </c>
      <c r="E338" s="30" t="s">
        <v>223</v>
      </c>
      <c r="F338" s="21">
        <v>5</v>
      </c>
      <c r="H338" s="56">
        <v>5.64</v>
      </c>
      <c r="I338" s="36">
        <f t="shared" si="9"/>
        <v>28.2</v>
      </c>
      <c r="J338" s="21">
        <v>37.1</v>
      </c>
    </row>
    <row r="339" spans="1:10" x14ac:dyDescent="0.25">
      <c r="A339" s="48" t="s">
        <v>33</v>
      </c>
      <c r="B339" s="53">
        <v>41722.429166666669</v>
      </c>
      <c r="C339" s="39">
        <f t="shared" si="10"/>
        <v>0.42916666666860692</v>
      </c>
      <c r="D339" s="47" t="s">
        <v>34</v>
      </c>
      <c r="E339" s="30" t="s">
        <v>16</v>
      </c>
      <c r="F339" s="21">
        <v>10</v>
      </c>
      <c r="H339" s="56">
        <v>13.1</v>
      </c>
      <c r="I339" s="36">
        <f t="shared" si="9"/>
        <v>131</v>
      </c>
      <c r="J339" s="55" t="s">
        <v>255</v>
      </c>
    </row>
    <row r="340" spans="1:10" x14ac:dyDescent="0.25">
      <c r="A340" s="48" t="s">
        <v>33</v>
      </c>
      <c r="B340" s="53">
        <v>41796.395833333336</v>
      </c>
      <c r="C340" s="39">
        <f t="shared" si="10"/>
        <v>0.39583333333575865</v>
      </c>
      <c r="D340" s="47" t="s">
        <v>34</v>
      </c>
      <c r="E340" s="30" t="s">
        <v>16</v>
      </c>
      <c r="F340" s="21">
        <v>5</v>
      </c>
      <c r="H340" s="56">
        <v>5.85</v>
      </c>
      <c r="I340" s="36">
        <f t="shared" si="9"/>
        <v>29.25</v>
      </c>
      <c r="J340" s="21">
        <v>20.7</v>
      </c>
    </row>
    <row r="341" spans="1:10" x14ac:dyDescent="0.25">
      <c r="A341" s="49" t="s">
        <v>33</v>
      </c>
      <c r="B341" s="53">
        <v>42079.440972222219</v>
      </c>
      <c r="C341" s="39">
        <f t="shared" si="10"/>
        <v>0.44097222221898846</v>
      </c>
      <c r="D341" s="47" t="s">
        <v>34</v>
      </c>
      <c r="E341" s="30" t="s">
        <v>16</v>
      </c>
      <c r="F341" s="21">
        <v>10</v>
      </c>
      <c r="H341" s="56">
        <v>16.100000000000001</v>
      </c>
      <c r="I341" s="36">
        <f t="shared" si="9"/>
        <v>161</v>
      </c>
      <c r="J341" s="55" t="s">
        <v>255</v>
      </c>
    </row>
    <row r="342" spans="1:10" x14ac:dyDescent="0.25">
      <c r="A342" s="49" t="s">
        <v>33</v>
      </c>
      <c r="B342" s="53">
        <v>42409.416666666664</v>
      </c>
      <c r="C342" s="39">
        <f t="shared" si="10"/>
        <v>0.41666666666424135</v>
      </c>
      <c r="D342" s="47" t="s">
        <v>34</v>
      </c>
      <c r="E342" s="30" t="s">
        <v>16</v>
      </c>
      <c r="F342" s="21">
        <v>10</v>
      </c>
      <c r="H342" s="56">
        <v>18.7</v>
      </c>
      <c r="I342" s="36">
        <f t="shared" si="9"/>
        <v>187</v>
      </c>
      <c r="J342" s="21">
        <v>233</v>
      </c>
    </row>
    <row r="343" spans="1:10" x14ac:dyDescent="0.25">
      <c r="A343" s="48" t="s">
        <v>33</v>
      </c>
      <c r="B343" s="53">
        <v>42416.40625</v>
      </c>
      <c r="C343" s="39">
        <f t="shared" si="10"/>
        <v>0.40625</v>
      </c>
      <c r="D343" s="47" t="s">
        <v>34</v>
      </c>
      <c r="E343" s="30" t="s">
        <v>16</v>
      </c>
      <c r="F343" s="21">
        <v>10</v>
      </c>
      <c r="H343" s="56">
        <v>20.8</v>
      </c>
      <c r="I343" s="36">
        <f t="shared" si="9"/>
        <v>208</v>
      </c>
      <c r="J343" s="21">
        <v>291</v>
      </c>
    </row>
    <row r="344" spans="1:10" x14ac:dyDescent="0.25">
      <c r="A344" s="49" t="s">
        <v>33</v>
      </c>
      <c r="B344" s="53">
        <v>42422.427083333336</v>
      </c>
      <c r="C344" s="39">
        <f t="shared" si="10"/>
        <v>0.42708333333575865</v>
      </c>
      <c r="D344" s="47" t="s">
        <v>34</v>
      </c>
      <c r="E344" s="30" t="s">
        <v>16</v>
      </c>
      <c r="F344" s="21">
        <v>10</v>
      </c>
      <c r="H344" s="56">
        <v>22</v>
      </c>
      <c r="I344" s="36">
        <f t="shared" si="9"/>
        <v>220</v>
      </c>
      <c r="J344" s="21">
        <v>308</v>
      </c>
    </row>
    <row r="345" spans="1:10" x14ac:dyDescent="0.25">
      <c r="A345" s="48" t="s">
        <v>33</v>
      </c>
      <c r="B345" s="53">
        <v>42429.427083333336</v>
      </c>
      <c r="C345" s="39">
        <f t="shared" si="10"/>
        <v>0.42708333333575865</v>
      </c>
      <c r="D345" s="47" t="s">
        <v>34</v>
      </c>
      <c r="E345" s="30" t="s">
        <v>16</v>
      </c>
      <c r="F345" s="21">
        <v>10</v>
      </c>
      <c r="H345" s="56">
        <v>22</v>
      </c>
      <c r="I345" s="36">
        <f t="shared" si="9"/>
        <v>220</v>
      </c>
      <c r="J345" s="30" t="e">
        <f>NA()</f>
        <v>#N/A</v>
      </c>
    </row>
    <row r="346" spans="1:10" x14ac:dyDescent="0.25">
      <c r="A346" s="48" t="s">
        <v>33</v>
      </c>
      <c r="B346" s="53">
        <v>42437.40625</v>
      </c>
      <c r="C346" s="39">
        <f t="shared" si="10"/>
        <v>0.40625</v>
      </c>
      <c r="D346" s="47" t="s">
        <v>34</v>
      </c>
      <c r="E346" s="30" t="s">
        <v>16</v>
      </c>
      <c r="F346" s="21">
        <v>10</v>
      </c>
      <c r="H346" s="56">
        <v>21.3</v>
      </c>
      <c r="I346" s="36">
        <f t="shared" si="9"/>
        <v>213</v>
      </c>
      <c r="J346" s="30" t="e">
        <f>NA()</f>
        <v>#N/A</v>
      </c>
    </row>
    <row r="347" spans="1:10" x14ac:dyDescent="0.25">
      <c r="A347" s="48" t="s">
        <v>235</v>
      </c>
      <c r="B347" s="53">
        <v>41771.677083333336</v>
      </c>
      <c r="C347" s="39">
        <f t="shared" si="10"/>
        <v>0.67708333333575865</v>
      </c>
      <c r="D347" s="47" t="s">
        <v>34</v>
      </c>
      <c r="E347" s="30" t="s">
        <v>16</v>
      </c>
      <c r="F347" s="21">
        <v>10</v>
      </c>
      <c r="H347" s="56">
        <v>12.1</v>
      </c>
      <c r="I347" s="36">
        <f t="shared" si="9"/>
        <v>121</v>
      </c>
      <c r="J347" s="21">
        <v>59.9</v>
      </c>
    </row>
    <row r="348" spans="1:10" x14ac:dyDescent="0.25">
      <c r="A348" s="49" t="s">
        <v>235</v>
      </c>
      <c r="B348" s="53">
        <v>42090.628472222219</v>
      </c>
      <c r="C348" s="39">
        <f t="shared" si="10"/>
        <v>0.62847222221898846</v>
      </c>
      <c r="D348" s="47" t="s">
        <v>34</v>
      </c>
      <c r="E348" s="30" t="s">
        <v>16</v>
      </c>
      <c r="F348" s="21">
        <v>10</v>
      </c>
      <c r="H348" s="56">
        <v>19</v>
      </c>
      <c r="I348" s="36">
        <f t="shared" si="9"/>
        <v>190</v>
      </c>
      <c r="J348" s="55" t="s">
        <v>255</v>
      </c>
    </row>
    <row r="349" spans="1:10" x14ac:dyDescent="0.25">
      <c r="A349" s="48" t="s">
        <v>236</v>
      </c>
      <c r="B349" s="53">
        <v>42009.621527777781</v>
      </c>
      <c r="C349" s="39">
        <f t="shared" si="10"/>
        <v>0.62152777778101154</v>
      </c>
      <c r="D349" s="47" t="s">
        <v>34</v>
      </c>
      <c r="E349" s="30" t="s">
        <v>25</v>
      </c>
      <c r="F349" s="21">
        <v>5</v>
      </c>
      <c r="H349" s="56">
        <v>7.09</v>
      </c>
      <c r="I349" s="36">
        <f t="shared" si="9"/>
        <v>35.450000000000003</v>
      </c>
      <c r="J349" s="21">
        <v>38.799999999999997</v>
      </c>
    </row>
    <row r="350" spans="1:10" x14ac:dyDescent="0.25">
      <c r="A350" s="49" t="s">
        <v>236</v>
      </c>
      <c r="B350" s="53">
        <v>42386</v>
      </c>
      <c r="C350" s="39">
        <f t="shared" si="10"/>
        <v>0</v>
      </c>
      <c r="D350" s="47" t="s">
        <v>34</v>
      </c>
      <c r="E350" s="30" t="s">
        <v>25</v>
      </c>
      <c r="F350" s="21">
        <v>2</v>
      </c>
      <c r="H350" s="56">
        <v>2.8</v>
      </c>
      <c r="I350" s="36">
        <f t="shared" si="9"/>
        <v>5.6</v>
      </c>
      <c r="J350" s="21">
        <v>9.4</v>
      </c>
    </row>
    <row r="351" spans="1:10" x14ac:dyDescent="0.25">
      <c r="A351" s="49" t="s">
        <v>237</v>
      </c>
      <c r="B351" s="53">
        <v>42021</v>
      </c>
      <c r="C351" s="39">
        <f t="shared" si="10"/>
        <v>0</v>
      </c>
      <c r="D351" s="47" t="s">
        <v>34</v>
      </c>
      <c r="E351" s="30" t="s">
        <v>25</v>
      </c>
      <c r="F351" s="21">
        <v>5</v>
      </c>
      <c r="H351" s="56">
        <v>11.1</v>
      </c>
      <c r="I351" s="36">
        <f t="shared" si="9"/>
        <v>55.5</v>
      </c>
      <c r="J351" s="21">
        <v>36.9</v>
      </c>
    </row>
    <row r="352" spans="1:10" x14ac:dyDescent="0.25">
      <c r="A352" s="49" t="s">
        <v>238</v>
      </c>
      <c r="B352" s="53">
        <v>42020</v>
      </c>
      <c r="C352" s="39">
        <f t="shared" si="10"/>
        <v>0</v>
      </c>
      <c r="D352" s="47" t="s">
        <v>34</v>
      </c>
      <c r="E352" s="30" t="s">
        <v>25</v>
      </c>
      <c r="F352" s="21">
        <v>2</v>
      </c>
      <c r="H352" s="56">
        <v>13</v>
      </c>
      <c r="I352" s="36">
        <f t="shared" si="9"/>
        <v>26</v>
      </c>
      <c r="J352" s="21">
        <v>23.4</v>
      </c>
    </row>
    <row r="353" spans="1:10" x14ac:dyDescent="0.25">
      <c r="A353" s="48" t="s">
        <v>40</v>
      </c>
      <c r="B353" s="53">
        <v>42437.181250000001</v>
      </c>
      <c r="C353" s="39">
        <f t="shared" si="10"/>
        <v>0.18125000000145519</v>
      </c>
      <c r="D353" s="47" t="s">
        <v>34</v>
      </c>
      <c r="E353" s="30" t="s">
        <v>38</v>
      </c>
      <c r="F353" s="21">
        <v>5</v>
      </c>
      <c r="H353" s="56">
        <v>3.24</v>
      </c>
      <c r="I353" s="36">
        <f t="shared" si="9"/>
        <v>16.200000000000003</v>
      </c>
      <c r="J353" s="21">
        <v>26</v>
      </c>
    </row>
    <row r="354" spans="1:10" x14ac:dyDescent="0.25">
      <c r="A354" s="49" t="s">
        <v>41</v>
      </c>
      <c r="B354" s="53">
        <v>41982.535416666666</v>
      </c>
      <c r="C354" s="39">
        <f t="shared" si="10"/>
        <v>0.53541666666569654</v>
      </c>
      <c r="D354" s="47" t="s">
        <v>34</v>
      </c>
      <c r="E354" s="30" t="s">
        <v>38</v>
      </c>
      <c r="F354" s="21">
        <v>2</v>
      </c>
      <c r="H354" s="56">
        <v>3.81</v>
      </c>
      <c r="I354" s="36">
        <f t="shared" si="9"/>
        <v>7.62</v>
      </c>
      <c r="J354" s="21">
        <v>10.9</v>
      </c>
    </row>
    <row r="355" spans="1:10" x14ac:dyDescent="0.25">
      <c r="A355" s="48" t="s">
        <v>41</v>
      </c>
      <c r="B355" s="53">
        <v>42009.638888888891</v>
      </c>
      <c r="C355" s="39">
        <f t="shared" si="10"/>
        <v>0.63888888889050577</v>
      </c>
      <c r="D355" s="47" t="s">
        <v>34</v>
      </c>
      <c r="E355" s="30" t="s">
        <v>38</v>
      </c>
      <c r="F355" s="21">
        <v>2</v>
      </c>
      <c r="H355" s="56">
        <v>10.3</v>
      </c>
      <c r="I355" s="36">
        <f t="shared" si="9"/>
        <v>20.6</v>
      </c>
      <c r="J355" s="21">
        <v>27.6</v>
      </c>
    </row>
    <row r="356" spans="1:10" x14ac:dyDescent="0.25">
      <c r="A356" s="49" t="s">
        <v>41</v>
      </c>
      <c r="B356" s="53">
        <v>42029.045138888891</v>
      </c>
      <c r="C356" s="39">
        <f t="shared" si="10"/>
        <v>4.5138888890505768E-2</v>
      </c>
      <c r="D356" s="47" t="s">
        <v>34</v>
      </c>
      <c r="E356" s="30" t="s">
        <v>38</v>
      </c>
      <c r="F356" s="21">
        <v>5</v>
      </c>
      <c r="H356" s="56">
        <v>4.92</v>
      </c>
      <c r="I356" s="36">
        <f t="shared" si="9"/>
        <v>24.6</v>
      </c>
      <c r="J356" s="21">
        <v>20.6</v>
      </c>
    </row>
    <row r="357" spans="1:10" x14ac:dyDescent="0.25">
      <c r="A357" s="49" t="s">
        <v>41</v>
      </c>
      <c r="B357" s="53">
        <v>42046.073611111111</v>
      </c>
      <c r="C357" s="39">
        <f t="shared" si="10"/>
        <v>7.3611111110949423E-2</v>
      </c>
      <c r="D357" s="47" t="s">
        <v>34</v>
      </c>
      <c r="E357" s="30" t="s">
        <v>38</v>
      </c>
      <c r="F357" s="21">
        <v>5</v>
      </c>
      <c r="H357" s="56">
        <v>5.96</v>
      </c>
      <c r="I357" s="36">
        <f t="shared" si="9"/>
        <v>29.8</v>
      </c>
      <c r="J357" s="21">
        <v>21.7</v>
      </c>
    </row>
    <row r="358" spans="1:10" x14ac:dyDescent="0.25">
      <c r="A358" s="49" t="s">
        <v>41</v>
      </c>
      <c r="B358" s="53">
        <v>42348.770833333336</v>
      </c>
      <c r="C358" s="39">
        <f t="shared" si="10"/>
        <v>0.77083333333575865</v>
      </c>
      <c r="D358" s="47" t="s">
        <v>34</v>
      </c>
      <c r="E358" s="30" t="s">
        <v>38</v>
      </c>
      <c r="F358" s="21">
        <v>2</v>
      </c>
      <c r="H358" s="56">
        <v>5.65</v>
      </c>
      <c r="I358" s="36">
        <f t="shared" si="9"/>
        <v>11.3</v>
      </c>
      <c r="J358" s="21">
        <v>13.7</v>
      </c>
    </row>
    <row r="359" spans="1:10" x14ac:dyDescent="0.25">
      <c r="A359" s="49" t="s">
        <v>41</v>
      </c>
      <c r="B359" s="53">
        <v>42359.113888888889</v>
      </c>
      <c r="C359" s="39">
        <f t="shared" si="10"/>
        <v>0.11388888888905058</v>
      </c>
      <c r="D359" s="47" t="s">
        <v>34</v>
      </c>
      <c r="E359" s="30" t="s">
        <v>38</v>
      </c>
      <c r="F359" s="21">
        <v>2</v>
      </c>
      <c r="H359" s="56">
        <v>3.96</v>
      </c>
      <c r="I359" s="36">
        <f t="shared" si="9"/>
        <v>7.92</v>
      </c>
      <c r="J359" s="21">
        <v>12.5</v>
      </c>
    </row>
    <row r="360" spans="1:10" x14ac:dyDescent="0.25">
      <c r="A360" s="49" t="s">
        <v>41</v>
      </c>
      <c r="B360" s="53">
        <v>42392.480555555558</v>
      </c>
      <c r="C360" s="39">
        <f t="shared" si="10"/>
        <v>0.4805555555576575</v>
      </c>
      <c r="D360" s="47" t="s">
        <v>34</v>
      </c>
      <c r="E360" s="30" t="s">
        <v>38</v>
      </c>
      <c r="F360" s="21">
        <v>2</v>
      </c>
      <c r="H360" s="56">
        <v>6.93</v>
      </c>
      <c r="I360" s="36">
        <f t="shared" si="9"/>
        <v>13.86</v>
      </c>
      <c r="J360" s="21">
        <v>17.7</v>
      </c>
    </row>
    <row r="361" spans="1:10" x14ac:dyDescent="0.25">
      <c r="A361" s="48" t="s">
        <v>41</v>
      </c>
      <c r="B361" s="53">
        <v>42395.752083333333</v>
      </c>
      <c r="C361" s="39">
        <f t="shared" si="10"/>
        <v>0.75208333333284827</v>
      </c>
      <c r="D361" s="47" t="s">
        <v>34</v>
      </c>
      <c r="E361" s="30" t="s">
        <v>38</v>
      </c>
      <c r="F361" s="21">
        <v>5</v>
      </c>
      <c r="H361" s="56">
        <v>3.38</v>
      </c>
      <c r="I361" s="36">
        <f t="shared" si="9"/>
        <v>16.899999999999999</v>
      </c>
      <c r="J361" s="21">
        <v>25.3</v>
      </c>
    </row>
    <row r="362" spans="1:10" x14ac:dyDescent="0.25">
      <c r="A362" s="49" t="s">
        <v>49</v>
      </c>
      <c r="B362" s="53">
        <v>42088.426388888889</v>
      </c>
      <c r="C362" s="39">
        <f t="shared" si="10"/>
        <v>0.42638888888905058</v>
      </c>
      <c r="D362" s="47" t="s">
        <v>34</v>
      </c>
      <c r="E362" s="30" t="s">
        <v>38</v>
      </c>
      <c r="F362" s="21">
        <v>5</v>
      </c>
      <c r="H362" s="56">
        <v>5.6</v>
      </c>
      <c r="I362" s="36">
        <f t="shared" si="9"/>
        <v>28</v>
      </c>
      <c r="J362" s="21">
        <v>25.9</v>
      </c>
    </row>
    <row r="363" spans="1:10" x14ac:dyDescent="0.25">
      <c r="A363" s="48" t="s">
        <v>45</v>
      </c>
      <c r="B363" s="53">
        <v>41785.546527777777</v>
      </c>
      <c r="C363" s="39">
        <f t="shared" si="10"/>
        <v>0.54652777777664596</v>
      </c>
      <c r="D363" s="47" t="s">
        <v>34</v>
      </c>
      <c r="E363" s="30" t="s">
        <v>38</v>
      </c>
      <c r="F363" s="21">
        <v>2</v>
      </c>
      <c r="H363" s="56">
        <v>5.97</v>
      </c>
      <c r="I363" s="36">
        <f t="shared" si="9"/>
        <v>11.94</v>
      </c>
      <c r="J363" s="21">
        <v>15.5</v>
      </c>
    </row>
    <row r="364" spans="1:10" x14ac:dyDescent="0.25">
      <c r="A364" s="49" t="s">
        <v>45</v>
      </c>
      <c r="B364" s="53">
        <v>41821.905555555553</v>
      </c>
      <c r="C364" s="39">
        <f t="shared" si="10"/>
        <v>0.90555555555329192</v>
      </c>
      <c r="D364" s="47" t="s">
        <v>34</v>
      </c>
      <c r="E364" s="30" t="s">
        <v>38</v>
      </c>
      <c r="F364" s="21">
        <v>1</v>
      </c>
      <c r="H364" s="56">
        <v>13.6</v>
      </c>
      <c r="I364" s="36">
        <f t="shared" si="9"/>
        <v>13.6</v>
      </c>
      <c r="J364" s="21">
        <v>7.88</v>
      </c>
    </row>
    <row r="365" spans="1:10" x14ac:dyDescent="0.25">
      <c r="A365" s="49" t="s">
        <v>45</v>
      </c>
      <c r="B365" s="53">
        <v>42022.091666666667</v>
      </c>
      <c r="C365" s="39">
        <f t="shared" si="10"/>
        <v>9.1666666667151731E-2</v>
      </c>
      <c r="D365" s="47" t="s">
        <v>34</v>
      </c>
      <c r="E365" s="30" t="s">
        <v>38</v>
      </c>
      <c r="F365" s="21">
        <v>5</v>
      </c>
      <c r="H365" s="56">
        <v>5.69</v>
      </c>
      <c r="I365" s="36">
        <f t="shared" si="9"/>
        <v>28.450000000000003</v>
      </c>
      <c r="J365" s="21">
        <v>29.4</v>
      </c>
    </row>
    <row r="366" spans="1:10" x14ac:dyDescent="0.25">
      <c r="A366" s="49" t="s">
        <v>45</v>
      </c>
      <c r="B366" s="53">
        <v>42031.003472222219</v>
      </c>
      <c r="C366" s="39">
        <f t="shared" si="10"/>
        <v>3.4722222189884633E-3</v>
      </c>
      <c r="D366" s="47" t="s">
        <v>34</v>
      </c>
      <c r="E366" s="30" t="s">
        <v>38</v>
      </c>
      <c r="F366" s="21">
        <v>5</v>
      </c>
      <c r="H366" s="56">
        <v>4.8099999999999996</v>
      </c>
      <c r="I366" s="36">
        <f t="shared" si="9"/>
        <v>24.049999999999997</v>
      </c>
      <c r="J366" s="21">
        <v>20.100000000000001</v>
      </c>
    </row>
    <row r="367" spans="1:10" x14ac:dyDescent="0.25">
      <c r="A367" s="49" t="s">
        <v>45</v>
      </c>
      <c r="B367" s="53">
        <v>42044.132638888892</v>
      </c>
      <c r="C367" s="39">
        <f t="shared" si="10"/>
        <v>0.13263888889196096</v>
      </c>
      <c r="D367" s="47" t="s">
        <v>34</v>
      </c>
      <c r="E367" s="30" t="s">
        <v>38</v>
      </c>
      <c r="F367" s="21">
        <v>2</v>
      </c>
      <c r="H367" s="56">
        <v>11</v>
      </c>
      <c r="I367" s="36">
        <f t="shared" si="9"/>
        <v>22</v>
      </c>
      <c r="J367" s="21">
        <v>16.8</v>
      </c>
    </row>
    <row r="368" spans="1:10" x14ac:dyDescent="0.25">
      <c r="A368" s="48" t="s">
        <v>45</v>
      </c>
      <c r="B368" s="53">
        <v>42059.513888888891</v>
      </c>
      <c r="C368" s="39">
        <f t="shared" si="10"/>
        <v>0.51388888889050577</v>
      </c>
      <c r="D368" s="47" t="s">
        <v>34</v>
      </c>
      <c r="E368" s="30" t="s">
        <v>38</v>
      </c>
      <c r="F368" s="21">
        <v>5</v>
      </c>
      <c r="H368" s="56">
        <v>4.78</v>
      </c>
      <c r="I368" s="36">
        <f t="shared" si="9"/>
        <v>23.900000000000002</v>
      </c>
      <c r="J368" s="21">
        <v>15.3</v>
      </c>
    </row>
    <row r="369" spans="1:10" x14ac:dyDescent="0.25">
      <c r="A369" s="49" t="s">
        <v>45</v>
      </c>
      <c r="B369" s="53">
        <v>42086.494444444441</v>
      </c>
      <c r="C369" s="39">
        <f t="shared" si="10"/>
        <v>0.49444444444088731</v>
      </c>
      <c r="D369" s="47" t="s">
        <v>34</v>
      </c>
      <c r="E369" s="30" t="s">
        <v>38</v>
      </c>
      <c r="F369" s="21">
        <v>5</v>
      </c>
      <c r="H369" s="56">
        <v>4.1500000000000004</v>
      </c>
      <c r="I369" s="36">
        <f t="shared" si="9"/>
        <v>20.75</v>
      </c>
      <c r="J369" s="21">
        <v>20.3</v>
      </c>
    </row>
    <row r="370" spans="1:10" x14ac:dyDescent="0.25">
      <c r="A370" s="49" t="s">
        <v>45</v>
      </c>
      <c r="B370" s="53">
        <v>42359.89166666667</v>
      </c>
      <c r="C370" s="39">
        <f t="shared" si="10"/>
        <v>0.89166666667006211</v>
      </c>
      <c r="D370" s="47" t="s">
        <v>34</v>
      </c>
      <c r="E370" s="30" t="s">
        <v>38</v>
      </c>
      <c r="F370" s="21">
        <v>2</v>
      </c>
      <c r="H370" s="56">
        <v>4.54</v>
      </c>
      <c r="I370" s="36">
        <f t="shared" si="9"/>
        <v>9.08</v>
      </c>
      <c r="J370" s="21">
        <v>12.2</v>
      </c>
    </row>
    <row r="371" spans="1:10" x14ac:dyDescent="0.25">
      <c r="A371" s="48" t="s">
        <v>45</v>
      </c>
      <c r="B371" s="53">
        <v>42397.611805555556</v>
      </c>
      <c r="C371" s="39">
        <f t="shared" si="10"/>
        <v>0.61180555555620231</v>
      </c>
      <c r="D371" s="47" t="s">
        <v>34</v>
      </c>
      <c r="E371" s="30" t="s">
        <v>38</v>
      </c>
      <c r="F371" s="21">
        <v>2</v>
      </c>
      <c r="H371" s="56">
        <v>7.75</v>
      </c>
      <c r="I371" s="36">
        <f t="shared" si="9"/>
        <v>15.5</v>
      </c>
      <c r="J371" s="21">
        <v>19.3</v>
      </c>
    </row>
    <row r="372" spans="1:10" x14ac:dyDescent="0.25">
      <c r="A372" s="49" t="s">
        <v>56</v>
      </c>
      <c r="B372" s="53">
        <v>41816.473611111112</v>
      </c>
      <c r="C372" s="39">
        <f t="shared" si="10"/>
        <v>0.47361111111240461</v>
      </c>
      <c r="D372" s="47" t="s">
        <v>34</v>
      </c>
      <c r="E372" s="30" t="s">
        <v>38</v>
      </c>
      <c r="F372" s="21">
        <v>2</v>
      </c>
      <c r="H372" s="56">
        <v>5.91</v>
      </c>
      <c r="I372" s="36">
        <f t="shared" si="9"/>
        <v>11.82</v>
      </c>
      <c r="J372" s="21">
        <v>13.3</v>
      </c>
    </row>
    <row r="373" spans="1:10" x14ac:dyDescent="0.25">
      <c r="A373" s="49" t="s">
        <v>46</v>
      </c>
      <c r="B373" s="53">
        <v>41822.461111111108</v>
      </c>
      <c r="C373" s="39">
        <f t="shared" si="10"/>
        <v>0.46111111110803904</v>
      </c>
      <c r="D373" s="47" t="s">
        <v>34</v>
      </c>
      <c r="E373" s="30" t="s">
        <v>38</v>
      </c>
      <c r="F373" s="21">
        <v>1</v>
      </c>
      <c r="H373" s="56">
        <v>13.4</v>
      </c>
      <c r="I373" s="36">
        <f t="shared" si="9"/>
        <v>13.4</v>
      </c>
      <c r="J373" s="21">
        <v>6.3</v>
      </c>
    </row>
    <row r="374" spans="1:10" x14ac:dyDescent="0.25">
      <c r="A374" s="49" t="s">
        <v>46</v>
      </c>
      <c r="B374" s="53">
        <v>42038.008333333331</v>
      </c>
      <c r="C374" s="39">
        <f t="shared" si="10"/>
        <v>8.333333331393078E-3</v>
      </c>
      <c r="D374" s="47" t="s">
        <v>34</v>
      </c>
      <c r="E374" s="30" t="s">
        <v>38</v>
      </c>
      <c r="F374" s="21">
        <v>5</v>
      </c>
      <c r="H374" s="56">
        <v>3.64</v>
      </c>
      <c r="I374" s="36">
        <f t="shared" si="9"/>
        <v>18.2</v>
      </c>
      <c r="J374" s="21">
        <v>18.399999999999999</v>
      </c>
    </row>
    <row r="375" spans="1:10" x14ac:dyDescent="0.25">
      <c r="A375" s="50" t="s">
        <v>46</v>
      </c>
      <c r="B375" s="53">
        <v>42397.698611111111</v>
      </c>
      <c r="C375" s="39">
        <f t="shared" si="10"/>
        <v>0.69861111111094942</v>
      </c>
      <c r="D375" s="47" t="s">
        <v>34</v>
      </c>
      <c r="E375" s="30" t="s">
        <v>38</v>
      </c>
      <c r="F375" s="21">
        <v>2</v>
      </c>
      <c r="H375" s="56">
        <v>7.31</v>
      </c>
      <c r="I375" s="36">
        <f t="shared" si="9"/>
        <v>14.62</v>
      </c>
      <c r="J375" s="21">
        <v>17.3</v>
      </c>
    </row>
    <row r="376" spans="1:10" x14ac:dyDescent="0.25">
      <c r="A376" s="51" t="s">
        <v>46</v>
      </c>
      <c r="B376" s="53">
        <v>42404.59375</v>
      </c>
      <c r="C376" s="39">
        <f t="shared" si="10"/>
        <v>0.59375</v>
      </c>
      <c r="D376" s="47" t="s">
        <v>34</v>
      </c>
      <c r="E376" s="30" t="s">
        <v>38</v>
      </c>
      <c r="F376" s="21">
        <v>2</v>
      </c>
      <c r="H376" s="56">
        <v>8.08</v>
      </c>
      <c r="I376" s="36">
        <f t="shared" ref="I376:I432" si="11">H376*F376</f>
        <v>16.16</v>
      </c>
      <c r="J376" s="21">
        <v>12.4</v>
      </c>
    </row>
    <row r="377" spans="1:10" x14ac:dyDescent="0.25">
      <c r="A377" s="51" t="s">
        <v>39</v>
      </c>
      <c r="B377" s="53">
        <v>41828.046527777777</v>
      </c>
      <c r="C377" s="39">
        <f t="shared" si="10"/>
        <v>4.6527777776645962E-2</v>
      </c>
      <c r="D377" s="47" t="s">
        <v>34</v>
      </c>
      <c r="E377" s="30" t="s">
        <v>38</v>
      </c>
      <c r="F377" s="21">
        <v>2</v>
      </c>
      <c r="H377" s="56">
        <v>6.12</v>
      </c>
      <c r="I377" s="36">
        <f t="shared" si="11"/>
        <v>12.24</v>
      </c>
      <c r="J377" s="21">
        <v>17.100000000000001</v>
      </c>
    </row>
    <row r="378" spans="1:10" x14ac:dyDescent="0.25">
      <c r="A378" s="51" t="s">
        <v>39</v>
      </c>
      <c r="B378" s="53">
        <v>42022.275694444441</v>
      </c>
      <c r="C378" s="39">
        <f t="shared" ref="C378:C432" si="12">MOD(B378,1)</f>
        <v>0.27569444444088731</v>
      </c>
      <c r="D378" s="47" t="s">
        <v>34</v>
      </c>
      <c r="E378" s="30" t="s">
        <v>38</v>
      </c>
      <c r="F378" s="21">
        <v>5</v>
      </c>
      <c r="H378" s="56">
        <v>6.67</v>
      </c>
      <c r="I378" s="36">
        <f t="shared" si="11"/>
        <v>33.35</v>
      </c>
      <c r="J378" s="21">
        <v>32.299999999999997</v>
      </c>
    </row>
    <row r="379" spans="1:10" x14ac:dyDescent="0.25">
      <c r="A379" s="51" t="s">
        <v>39</v>
      </c>
      <c r="B379" s="53">
        <v>42389.136111111111</v>
      </c>
      <c r="C379" s="39">
        <f t="shared" si="12"/>
        <v>0.13611111111094942</v>
      </c>
      <c r="D379" s="47" t="s">
        <v>34</v>
      </c>
      <c r="E379" s="30" t="s">
        <v>38</v>
      </c>
      <c r="F379" s="21">
        <v>5</v>
      </c>
      <c r="H379" s="56">
        <v>3.64</v>
      </c>
      <c r="I379" s="36">
        <f t="shared" si="11"/>
        <v>18.2</v>
      </c>
      <c r="J379" s="21">
        <v>21.6</v>
      </c>
    </row>
    <row r="380" spans="1:10" x14ac:dyDescent="0.25">
      <c r="A380" s="50" t="s">
        <v>39</v>
      </c>
      <c r="B380" s="53">
        <v>42397.744444444441</v>
      </c>
      <c r="C380" s="39">
        <f t="shared" si="12"/>
        <v>0.74444444444088731</v>
      </c>
      <c r="D380" s="47" t="s">
        <v>34</v>
      </c>
      <c r="E380" s="30" t="s">
        <v>38</v>
      </c>
      <c r="F380" s="21">
        <v>2</v>
      </c>
      <c r="H380" s="56">
        <v>7.17</v>
      </c>
      <c r="I380" s="36">
        <f t="shared" si="11"/>
        <v>14.34</v>
      </c>
      <c r="J380" s="21">
        <v>17</v>
      </c>
    </row>
    <row r="381" spans="1:10" x14ac:dyDescent="0.25">
      <c r="A381" s="49" t="s">
        <v>47</v>
      </c>
      <c r="B381" s="53">
        <v>41829.397916666669</v>
      </c>
      <c r="C381" s="39">
        <f t="shared" si="12"/>
        <v>0.39791666666860692</v>
      </c>
      <c r="D381" s="47" t="s">
        <v>34</v>
      </c>
      <c r="E381" s="30" t="s">
        <v>38</v>
      </c>
      <c r="F381" s="21">
        <v>2</v>
      </c>
      <c r="H381" s="56">
        <v>5.49</v>
      </c>
      <c r="I381" s="36">
        <f t="shared" si="11"/>
        <v>10.98</v>
      </c>
      <c r="J381" s="21">
        <v>15.2</v>
      </c>
    </row>
    <row r="382" spans="1:10" x14ac:dyDescent="0.25">
      <c r="A382" s="49" t="s">
        <v>47</v>
      </c>
      <c r="B382" s="53">
        <v>42346.411805555559</v>
      </c>
      <c r="C382" s="39">
        <f t="shared" si="12"/>
        <v>0.41180555555911269</v>
      </c>
      <c r="D382" s="47" t="s">
        <v>34</v>
      </c>
      <c r="E382" s="30" t="s">
        <v>38</v>
      </c>
      <c r="F382" s="21">
        <v>2</v>
      </c>
      <c r="H382" s="56">
        <v>5.92</v>
      </c>
      <c r="I382" s="36">
        <f t="shared" si="11"/>
        <v>11.84</v>
      </c>
      <c r="J382" s="21">
        <v>16.399999999999999</v>
      </c>
    </row>
    <row r="383" spans="1:10" x14ac:dyDescent="0.25">
      <c r="A383" s="48" t="s">
        <v>48</v>
      </c>
      <c r="B383" s="53">
        <v>42398.361111111109</v>
      </c>
      <c r="C383" s="39">
        <f t="shared" si="12"/>
        <v>0.36111111110949423</v>
      </c>
      <c r="D383" s="47" t="s">
        <v>34</v>
      </c>
      <c r="E383" s="30" t="s">
        <v>38</v>
      </c>
      <c r="F383" s="21">
        <v>2</v>
      </c>
      <c r="H383" s="56">
        <v>8.4499999999999993</v>
      </c>
      <c r="I383" s="36">
        <f t="shared" si="11"/>
        <v>16.899999999999999</v>
      </c>
      <c r="J383" s="21">
        <v>15.5</v>
      </c>
    </row>
    <row r="384" spans="1:10" x14ac:dyDescent="0.25">
      <c r="A384" s="49" t="s">
        <v>58</v>
      </c>
      <c r="B384" s="53">
        <v>42044.246527777781</v>
      </c>
      <c r="C384" s="39">
        <f t="shared" si="12"/>
        <v>0.24652777778101154</v>
      </c>
      <c r="D384" s="47" t="s">
        <v>34</v>
      </c>
      <c r="E384" s="30" t="s">
        <v>38</v>
      </c>
      <c r="F384" s="21">
        <v>5</v>
      </c>
      <c r="H384" s="56">
        <v>5.99</v>
      </c>
      <c r="I384" s="36">
        <f t="shared" si="11"/>
        <v>29.950000000000003</v>
      </c>
      <c r="J384" s="21">
        <v>24.5</v>
      </c>
    </row>
    <row r="385" spans="1:10" x14ac:dyDescent="0.25">
      <c r="A385" s="49" t="s">
        <v>58</v>
      </c>
      <c r="B385" s="53">
        <v>42087.605555555558</v>
      </c>
      <c r="C385" s="39">
        <f t="shared" si="12"/>
        <v>0.6055555555576575</v>
      </c>
      <c r="D385" s="47" t="s">
        <v>34</v>
      </c>
      <c r="E385" s="30" t="s">
        <v>38</v>
      </c>
      <c r="F385" s="21">
        <v>5</v>
      </c>
      <c r="H385" s="56">
        <v>4.53</v>
      </c>
      <c r="I385" s="36">
        <f t="shared" si="11"/>
        <v>22.650000000000002</v>
      </c>
      <c r="J385" s="21">
        <v>26</v>
      </c>
    </row>
    <row r="386" spans="1:10" x14ac:dyDescent="0.25">
      <c r="A386" s="49" t="s">
        <v>58</v>
      </c>
      <c r="B386" s="53">
        <v>42382.868750000001</v>
      </c>
      <c r="C386" s="39">
        <f t="shared" si="12"/>
        <v>0.86875000000145519</v>
      </c>
      <c r="D386" s="47" t="s">
        <v>34</v>
      </c>
      <c r="E386" s="30" t="s">
        <v>38</v>
      </c>
      <c r="F386" s="21">
        <v>5</v>
      </c>
      <c r="H386" s="56">
        <v>3.42</v>
      </c>
      <c r="I386" s="36">
        <f t="shared" si="11"/>
        <v>17.100000000000001</v>
      </c>
      <c r="J386" s="21">
        <v>24.8</v>
      </c>
    </row>
    <row r="387" spans="1:10" x14ac:dyDescent="0.25">
      <c r="A387" s="49" t="s">
        <v>239</v>
      </c>
      <c r="B387" s="53">
        <v>42353.416666666664</v>
      </c>
      <c r="C387" s="39">
        <f t="shared" si="12"/>
        <v>0.41666666666424135</v>
      </c>
      <c r="D387" s="47" t="s">
        <v>34</v>
      </c>
      <c r="E387" s="30" t="s">
        <v>38</v>
      </c>
      <c r="F387" s="21">
        <v>2</v>
      </c>
      <c r="H387" s="56">
        <v>4.0999999999999996</v>
      </c>
      <c r="I387" s="36">
        <f t="shared" si="11"/>
        <v>8.1999999999999993</v>
      </c>
      <c r="J387" s="21">
        <v>11.3</v>
      </c>
    </row>
    <row r="388" spans="1:10" x14ac:dyDescent="0.25">
      <c r="A388" s="49" t="s">
        <v>239</v>
      </c>
      <c r="B388" s="53">
        <v>42367.552083333336</v>
      </c>
      <c r="C388" s="39">
        <f t="shared" si="12"/>
        <v>0.55208333333575865</v>
      </c>
      <c r="D388" s="47" t="s">
        <v>34</v>
      </c>
      <c r="E388" s="30" t="s">
        <v>38</v>
      </c>
      <c r="F388" s="21">
        <v>2</v>
      </c>
      <c r="H388" s="56">
        <v>3.4</v>
      </c>
      <c r="I388" s="36">
        <f t="shared" si="11"/>
        <v>6.8</v>
      </c>
      <c r="J388" s="21">
        <v>10.8</v>
      </c>
    </row>
    <row r="389" spans="1:10" x14ac:dyDescent="0.25">
      <c r="A389" s="49" t="s">
        <v>239</v>
      </c>
      <c r="B389" s="53">
        <v>42394.430555555555</v>
      </c>
      <c r="C389" s="39">
        <f t="shared" si="12"/>
        <v>0.43055555555474712</v>
      </c>
      <c r="D389" s="47" t="s">
        <v>34</v>
      </c>
      <c r="E389" s="30" t="s">
        <v>38</v>
      </c>
      <c r="F389" s="21">
        <v>5</v>
      </c>
      <c r="H389" s="56">
        <v>3.82</v>
      </c>
      <c r="I389" s="36">
        <f t="shared" si="11"/>
        <v>19.099999999999998</v>
      </c>
      <c r="J389" s="21">
        <v>21.7</v>
      </c>
    </row>
    <row r="390" spans="1:10" x14ac:dyDescent="0.25">
      <c r="A390" s="48" t="s">
        <v>240</v>
      </c>
      <c r="B390" s="53">
        <v>42023.5</v>
      </c>
      <c r="C390" s="39">
        <f t="shared" si="12"/>
        <v>0.5</v>
      </c>
      <c r="D390" s="47" t="s">
        <v>219</v>
      </c>
      <c r="E390" s="30" t="s">
        <v>223</v>
      </c>
      <c r="F390" s="21">
        <v>1</v>
      </c>
      <c r="H390" s="56">
        <v>4.76</v>
      </c>
      <c r="I390" s="36">
        <f t="shared" si="11"/>
        <v>4.76</v>
      </c>
      <c r="J390" s="21">
        <v>2.94</v>
      </c>
    </row>
    <row r="391" spans="1:10" x14ac:dyDescent="0.25">
      <c r="A391" s="49" t="s">
        <v>241</v>
      </c>
      <c r="B391" s="53">
        <v>42251.5625</v>
      </c>
      <c r="C391" s="39">
        <f t="shared" si="12"/>
        <v>0.5625</v>
      </c>
      <c r="D391" s="47" t="s">
        <v>219</v>
      </c>
      <c r="E391" s="30" t="s">
        <v>223</v>
      </c>
      <c r="F391" s="21">
        <v>1</v>
      </c>
      <c r="H391" s="56">
        <v>5.3900000000000003E-2</v>
      </c>
      <c r="I391" s="36">
        <f t="shared" si="11"/>
        <v>5.3900000000000003E-2</v>
      </c>
      <c r="J391" s="21" t="s">
        <v>194</v>
      </c>
    </row>
    <row r="392" spans="1:10" x14ac:dyDescent="0.25">
      <c r="A392" s="49" t="s">
        <v>211</v>
      </c>
      <c r="B392" s="52">
        <v>42081.506944444445</v>
      </c>
      <c r="C392" s="39">
        <f t="shared" si="12"/>
        <v>0.50694444444525288</v>
      </c>
      <c r="D392" s="47" t="s">
        <v>89</v>
      </c>
      <c r="E392" s="30" t="s">
        <v>16</v>
      </c>
      <c r="F392" s="21">
        <v>5</v>
      </c>
      <c r="H392" s="56">
        <v>11.7</v>
      </c>
      <c r="I392" s="36">
        <f t="shared" si="11"/>
        <v>58.5</v>
      </c>
      <c r="J392" s="30">
        <v>37.1</v>
      </c>
    </row>
    <row r="393" spans="1:10" x14ac:dyDescent="0.25">
      <c r="A393" s="50" t="s">
        <v>116</v>
      </c>
      <c r="B393" s="52">
        <v>42397.093055555553</v>
      </c>
      <c r="C393" s="39">
        <f t="shared" si="12"/>
        <v>9.3055555553291924E-2</v>
      </c>
      <c r="D393" s="47" t="s">
        <v>89</v>
      </c>
      <c r="E393" s="30" t="s">
        <v>25</v>
      </c>
      <c r="F393" s="21">
        <v>2</v>
      </c>
      <c r="H393" s="56">
        <v>7.68</v>
      </c>
      <c r="I393" s="36">
        <f t="shared" si="11"/>
        <v>15.36</v>
      </c>
      <c r="J393" s="30">
        <v>17.5</v>
      </c>
    </row>
    <row r="394" spans="1:10" x14ac:dyDescent="0.25">
      <c r="A394" s="49" t="s">
        <v>131</v>
      </c>
      <c r="B394" s="52">
        <v>42427.250694444447</v>
      </c>
      <c r="C394" s="39">
        <f t="shared" si="12"/>
        <v>0.25069444444670808</v>
      </c>
      <c r="D394" s="47" t="s">
        <v>89</v>
      </c>
      <c r="E394" s="30" t="s">
        <v>25</v>
      </c>
      <c r="F394" s="21">
        <v>2</v>
      </c>
      <c r="H394" s="56">
        <v>5.82</v>
      </c>
      <c r="I394" s="36">
        <f t="shared" si="11"/>
        <v>11.64</v>
      </c>
      <c r="J394" s="30">
        <v>17.7</v>
      </c>
    </row>
    <row r="395" spans="1:10" x14ac:dyDescent="0.25">
      <c r="A395" s="48" t="s">
        <v>118</v>
      </c>
      <c r="B395" s="52">
        <v>42398.835416666669</v>
      </c>
      <c r="C395" s="39">
        <f t="shared" si="12"/>
        <v>0.83541666666860692</v>
      </c>
      <c r="D395" s="47" t="s">
        <v>89</v>
      </c>
      <c r="E395" s="30" t="s">
        <v>25</v>
      </c>
      <c r="F395" s="21">
        <v>5</v>
      </c>
      <c r="H395" s="56">
        <v>1.88</v>
      </c>
      <c r="I395" s="36">
        <f t="shared" si="11"/>
        <v>9.3999999999999986</v>
      </c>
      <c r="J395" s="30">
        <v>20.2</v>
      </c>
    </row>
    <row r="396" spans="1:10" x14ac:dyDescent="0.25">
      <c r="A396" s="51" t="s">
        <v>242</v>
      </c>
      <c r="B396" s="52">
        <v>42437.01666666667</v>
      </c>
      <c r="C396" s="39">
        <f t="shared" si="12"/>
        <v>1.6666666670062114E-2</v>
      </c>
      <c r="D396" s="47" t="s">
        <v>89</v>
      </c>
      <c r="E396" s="30" t="s">
        <v>25</v>
      </c>
      <c r="F396" s="21">
        <v>2</v>
      </c>
      <c r="H396" s="56">
        <v>2.5099999999999998</v>
      </c>
      <c r="I396" s="36">
        <f t="shared" si="11"/>
        <v>5.0199999999999996</v>
      </c>
      <c r="J396" s="30">
        <v>11</v>
      </c>
    </row>
    <row r="397" spans="1:10" x14ac:dyDescent="0.25">
      <c r="A397" s="50" t="s">
        <v>243</v>
      </c>
      <c r="B397" s="52">
        <v>42402.536805555559</v>
      </c>
      <c r="C397" s="39">
        <f t="shared" si="12"/>
        <v>0.53680555555911269</v>
      </c>
      <c r="D397" s="47" t="s">
        <v>89</v>
      </c>
      <c r="E397" s="30" t="s">
        <v>25</v>
      </c>
      <c r="F397" s="21">
        <v>5</v>
      </c>
      <c r="H397" s="56">
        <v>5.46</v>
      </c>
      <c r="I397" s="36">
        <f t="shared" si="11"/>
        <v>27.3</v>
      </c>
      <c r="J397" s="30">
        <v>33.5</v>
      </c>
    </row>
    <row r="398" spans="1:10" x14ac:dyDescent="0.25">
      <c r="A398" s="50" t="s">
        <v>123</v>
      </c>
      <c r="B398" s="52">
        <v>42392.269444444442</v>
      </c>
      <c r="C398" s="39">
        <f t="shared" si="12"/>
        <v>0.2694444444423425</v>
      </c>
      <c r="D398" s="47" t="s">
        <v>89</v>
      </c>
      <c r="E398" s="30" t="s">
        <v>25</v>
      </c>
      <c r="F398" s="21">
        <v>5</v>
      </c>
      <c r="H398" s="56">
        <v>4.82</v>
      </c>
      <c r="I398" s="36">
        <f t="shared" si="11"/>
        <v>24.1</v>
      </c>
      <c r="J398" s="30">
        <v>23.6</v>
      </c>
    </row>
    <row r="399" spans="1:10" x14ac:dyDescent="0.25">
      <c r="A399" s="51" t="s">
        <v>112</v>
      </c>
      <c r="B399" s="52">
        <v>42407.173611111109</v>
      </c>
      <c r="C399" s="39">
        <f t="shared" si="12"/>
        <v>0.17361111110949423</v>
      </c>
      <c r="D399" s="47" t="s">
        <v>89</v>
      </c>
      <c r="E399" s="30" t="s">
        <v>25</v>
      </c>
      <c r="F399" s="21">
        <v>5</v>
      </c>
      <c r="H399" s="56">
        <v>4.3099999999999996</v>
      </c>
      <c r="I399" s="36">
        <f t="shared" si="11"/>
        <v>21.549999999999997</v>
      </c>
      <c r="J399" s="30">
        <v>32.4</v>
      </c>
    </row>
    <row r="400" spans="1:10" x14ac:dyDescent="0.25">
      <c r="A400" s="51" t="s">
        <v>244</v>
      </c>
      <c r="B400" s="52">
        <v>42432.534722222219</v>
      </c>
      <c r="C400" s="39">
        <f t="shared" si="12"/>
        <v>0.53472222221898846</v>
      </c>
      <c r="D400" s="47" t="s">
        <v>140</v>
      </c>
      <c r="E400" s="30" t="s">
        <v>16</v>
      </c>
      <c r="F400" s="21">
        <v>10</v>
      </c>
      <c r="H400" s="56">
        <v>4.0999999999999996</v>
      </c>
      <c r="I400" s="36">
        <f t="shared" si="11"/>
        <v>41</v>
      </c>
      <c r="J400" s="30">
        <v>100</v>
      </c>
    </row>
    <row r="401" spans="1:10" x14ac:dyDescent="0.25">
      <c r="A401" s="51" t="s">
        <v>245</v>
      </c>
      <c r="B401" s="52">
        <v>42432.534722222219</v>
      </c>
      <c r="C401" s="39">
        <f t="shared" si="12"/>
        <v>0.53472222221898846</v>
      </c>
      <c r="D401" s="47" t="s">
        <v>140</v>
      </c>
      <c r="E401" s="30" t="s">
        <v>16</v>
      </c>
      <c r="F401" s="21">
        <v>10</v>
      </c>
      <c r="H401" s="56">
        <v>5.75</v>
      </c>
      <c r="I401" s="36">
        <f t="shared" si="11"/>
        <v>57.5</v>
      </c>
      <c r="J401" s="30">
        <v>109</v>
      </c>
    </row>
    <row r="402" spans="1:10" x14ac:dyDescent="0.25">
      <c r="A402" s="51" t="s">
        <v>157</v>
      </c>
      <c r="B402" s="52">
        <v>42430.511805555558</v>
      </c>
      <c r="C402" s="39">
        <f t="shared" si="12"/>
        <v>0.5118055555576575</v>
      </c>
      <c r="D402" s="47" t="s">
        <v>140</v>
      </c>
      <c r="E402" s="30" t="s">
        <v>38</v>
      </c>
      <c r="F402" s="21">
        <v>5</v>
      </c>
      <c r="H402" s="56">
        <v>4.13</v>
      </c>
      <c r="I402" s="36">
        <f t="shared" si="11"/>
        <v>20.65</v>
      </c>
      <c r="J402" s="30">
        <v>22.1</v>
      </c>
    </row>
    <row r="403" spans="1:10" x14ac:dyDescent="0.25">
      <c r="A403" s="50" t="s">
        <v>141</v>
      </c>
      <c r="B403" s="52">
        <v>41764.428472222222</v>
      </c>
      <c r="C403" s="39">
        <f t="shared" si="12"/>
        <v>0.42847222222189885</v>
      </c>
      <c r="D403" s="47" t="s">
        <v>140</v>
      </c>
      <c r="E403" s="30" t="s">
        <v>38</v>
      </c>
      <c r="F403" s="21">
        <v>2</v>
      </c>
      <c r="H403" s="56">
        <v>0.23300000000000001</v>
      </c>
      <c r="I403" s="36">
        <f t="shared" si="11"/>
        <v>0.46600000000000003</v>
      </c>
      <c r="J403" s="30" t="e">
        <f>NA()</f>
        <v>#N/A</v>
      </c>
    </row>
    <row r="404" spans="1:10" x14ac:dyDescent="0.25">
      <c r="A404" s="51" t="s">
        <v>246</v>
      </c>
      <c r="B404" s="52">
        <v>41931.765972222223</v>
      </c>
      <c r="C404" s="39">
        <f t="shared" si="12"/>
        <v>0.76597222222335404</v>
      </c>
      <c r="D404" s="47" t="s">
        <v>140</v>
      </c>
      <c r="E404" s="30" t="s">
        <v>38</v>
      </c>
      <c r="F404" s="21">
        <v>1</v>
      </c>
      <c r="H404" s="56">
        <v>16.100000000000001</v>
      </c>
      <c r="I404" s="36">
        <f t="shared" si="11"/>
        <v>16.100000000000001</v>
      </c>
      <c r="J404" s="30">
        <v>11.9</v>
      </c>
    </row>
    <row r="405" spans="1:10" x14ac:dyDescent="0.25">
      <c r="A405" s="51" t="s">
        <v>147</v>
      </c>
      <c r="B405" s="52">
        <v>42409.511805555558</v>
      </c>
      <c r="C405" s="39">
        <f t="shared" si="12"/>
        <v>0.5118055555576575</v>
      </c>
      <c r="D405" s="47" t="s">
        <v>140</v>
      </c>
      <c r="E405" s="30" t="s">
        <v>38</v>
      </c>
      <c r="F405" s="21">
        <v>5</v>
      </c>
      <c r="H405" s="56">
        <v>4.07</v>
      </c>
      <c r="I405" s="36">
        <f t="shared" si="11"/>
        <v>20.350000000000001</v>
      </c>
      <c r="J405" s="30">
        <v>22.1</v>
      </c>
    </row>
    <row r="406" spans="1:10" x14ac:dyDescent="0.25">
      <c r="A406" s="50" t="s">
        <v>142</v>
      </c>
      <c r="B406" s="52">
        <v>41773.428472164349</v>
      </c>
      <c r="C406" s="39">
        <f t="shared" si="12"/>
        <v>0.42847216434893198</v>
      </c>
      <c r="D406" s="47" t="s">
        <v>140</v>
      </c>
      <c r="E406" s="30" t="s">
        <v>38</v>
      </c>
      <c r="F406" s="21">
        <v>2</v>
      </c>
      <c r="H406" s="56">
        <v>4.1599999999999998E-2</v>
      </c>
      <c r="I406" s="36">
        <f t="shared" si="11"/>
        <v>8.3199999999999996E-2</v>
      </c>
      <c r="J406" s="30" t="e">
        <f>NA()</f>
        <v>#N/A</v>
      </c>
    </row>
    <row r="407" spans="1:10" x14ac:dyDescent="0.25">
      <c r="A407" s="51" t="s">
        <v>159</v>
      </c>
      <c r="B407" s="52">
        <v>42055.532638888886</v>
      </c>
      <c r="C407" s="39">
        <f t="shared" si="12"/>
        <v>0.53263888888614019</v>
      </c>
      <c r="D407" s="47" t="s">
        <v>133</v>
      </c>
      <c r="E407" s="30" t="s">
        <v>16</v>
      </c>
      <c r="F407" s="21">
        <v>10</v>
      </c>
      <c r="H407" s="56">
        <v>6.55</v>
      </c>
      <c r="I407" s="36">
        <f t="shared" si="11"/>
        <v>65.5</v>
      </c>
      <c r="J407" s="21">
        <v>50.7</v>
      </c>
    </row>
    <row r="408" spans="1:10" x14ac:dyDescent="0.25">
      <c r="A408" s="50" t="s">
        <v>174</v>
      </c>
      <c r="B408" s="52">
        <v>41750.541666666664</v>
      </c>
      <c r="C408" s="39">
        <f t="shared" si="12"/>
        <v>0.54166666666424135</v>
      </c>
      <c r="D408" s="47" t="s">
        <v>133</v>
      </c>
      <c r="E408" s="30" t="s">
        <v>133</v>
      </c>
      <c r="F408" s="21">
        <v>2</v>
      </c>
      <c r="H408" s="56">
        <v>0.41799999999999998</v>
      </c>
      <c r="I408" s="36">
        <f t="shared" si="11"/>
        <v>0.83599999999999997</v>
      </c>
      <c r="J408" s="21">
        <v>10.9</v>
      </c>
    </row>
    <row r="409" spans="1:10" x14ac:dyDescent="0.25">
      <c r="A409" s="51" t="s">
        <v>160</v>
      </c>
      <c r="B409" s="52">
        <v>42069.711805555555</v>
      </c>
      <c r="C409" s="39">
        <f t="shared" si="12"/>
        <v>0.71180555555474712</v>
      </c>
      <c r="D409" s="47" t="s">
        <v>133</v>
      </c>
      <c r="E409" s="30" t="s">
        <v>16</v>
      </c>
      <c r="F409" s="21">
        <v>1</v>
      </c>
      <c r="H409" s="56">
        <v>9.89</v>
      </c>
      <c r="I409" s="36">
        <f t="shared" si="11"/>
        <v>9.89</v>
      </c>
      <c r="J409" s="21">
        <v>8.91</v>
      </c>
    </row>
    <row r="410" spans="1:10" x14ac:dyDescent="0.25">
      <c r="A410" s="51" t="s">
        <v>160</v>
      </c>
      <c r="B410" s="52">
        <v>42090.52847222222</v>
      </c>
      <c r="C410" s="39">
        <f t="shared" si="12"/>
        <v>0.52847222222044365</v>
      </c>
      <c r="D410" s="47" t="s">
        <v>133</v>
      </c>
      <c r="E410" s="30" t="s">
        <v>16</v>
      </c>
      <c r="F410" s="21">
        <v>1</v>
      </c>
      <c r="H410" s="56">
        <v>13.2</v>
      </c>
      <c r="I410" s="36">
        <f t="shared" si="11"/>
        <v>13.2</v>
      </c>
      <c r="J410" s="21">
        <v>7.14</v>
      </c>
    </row>
    <row r="411" spans="1:10" x14ac:dyDescent="0.25">
      <c r="A411" s="51" t="s">
        <v>247</v>
      </c>
      <c r="B411" s="52">
        <v>42081.416666666664</v>
      </c>
      <c r="C411" s="39">
        <f t="shared" si="12"/>
        <v>0.41666666666424135</v>
      </c>
      <c r="D411" s="47" t="s">
        <v>133</v>
      </c>
      <c r="E411" s="30" t="s">
        <v>133</v>
      </c>
      <c r="F411" s="21">
        <v>2</v>
      </c>
      <c r="H411" s="56">
        <v>9.31</v>
      </c>
      <c r="I411" s="36">
        <f t="shared" si="11"/>
        <v>18.62</v>
      </c>
      <c r="J411" s="21">
        <v>18.7</v>
      </c>
    </row>
    <row r="412" spans="1:10" x14ac:dyDescent="0.25">
      <c r="A412" s="51" t="s">
        <v>178</v>
      </c>
      <c r="B412" s="52">
        <v>42044.673611111109</v>
      </c>
      <c r="C412" s="39">
        <f t="shared" si="12"/>
        <v>0.67361111110949423</v>
      </c>
      <c r="D412" s="47" t="s">
        <v>133</v>
      </c>
      <c r="E412" s="30" t="s">
        <v>133</v>
      </c>
      <c r="F412" s="21">
        <v>5</v>
      </c>
      <c r="H412" s="56">
        <v>4.66</v>
      </c>
      <c r="I412" s="36">
        <f t="shared" si="11"/>
        <v>23.3</v>
      </c>
      <c r="J412" s="21">
        <v>31.1</v>
      </c>
    </row>
    <row r="413" spans="1:10" x14ac:dyDescent="0.25">
      <c r="A413" s="51" t="s">
        <v>178</v>
      </c>
      <c r="B413" s="52">
        <v>42069.725694444445</v>
      </c>
      <c r="C413" s="39">
        <f t="shared" si="12"/>
        <v>0.72569444444525288</v>
      </c>
      <c r="D413" s="47" t="s">
        <v>133</v>
      </c>
      <c r="E413" s="30" t="s">
        <v>133</v>
      </c>
      <c r="F413" s="21">
        <v>2</v>
      </c>
      <c r="H413" s="56">
        <v>8.56</v>
      </c>
      <c r="I413" s="36">
        <f t="shared" si="11"/>
        <v>17.12</v>
      </c>
      <c r="J413" s="21">
        <v>15.9</v>
      </c>
    </row>
    <row r="414" spans="1:10" x14ac:dyDescent="0.25">
      <c r="A414" s="51" t="s">
        <v>178</v>
      </c>
      <c r="B414" s="52">
        <v>42104.53125</v>
      </c>
      <c r="C414" s="39">
        <f t="shared" si="12"/>
        <v>0.53125</v>
      </c>
      <c r="D414" s="47" t="s">
        <v>133</v>
      </c>
      <c r="E414" s="30" t="s">
        <v>133</v>
      </c>
      <c r="F414" s="21">
        <v>2</v>
      </c>
      <c r="H414" s="56">
        <v>5.65</v>
      </c>
      <c r="I414" s="36">
        <f t="shared" si="11"/>
        <v>11.3</v>
      </c>
      <c r="J414" s="21">
        <v>14.3</v>
      </c>
    </row>
    <row r="415" spans="1:10" x14ac:dyDescent="0.25">
      <c r="A415" s="50" t="s">
        <v>177</v>
      </c>
      <c r="B415" s="52">
        <v>41750.59375</v>
      </c>
      <c r="C415" s="39">
        <f t="shared" si="12"/>
        <v>0.59375</v>
      </c>
      <c r="D415" s="47" t="s">
        <v>133</v>
      </c>
      <c r="E415" s="30" t="s">
        <v>133</v>
      </c>
      <c r="F415" s="21">
        <v>2</v>
      </c>
      <c r="H415" s="56">
        <v>6.45</v>
      </c>
      <c r="I415" s="36">
        <f t="shared" si="11"/>
        <v>12.9</v>
      </c>
      <c r="J415" s="21">
        <v>13.6</v>
      </c>
    </row>
    <row r="416" spans="1:10" x14ac:dyDescent="0.25">
      <c r="A416" s="51" t="s">
        <v>177</v>
      </c>
      <c r="B416" s="52">
        <v>42041.482638888891</v>
      </c>
      <c r="C416" s="39">
        <f t="shared" si="12"/>
        <v>0.48263888889050577</v>
      </c>
      <c r="D416" s="47" t="s">
        <v>133</v>
      </c>
      <c r="E416" s="30" t="s">
        <v>133</v>
      </c>
      <c r="F416" s="21">
        <v>2</v>
      </c>
      <c r="H416" s="56">
        <v>3.7</v>
      </c>
      <c r="I416" s="36">
        <f t="shared" si="11"/>
        <v>7.4</v>
      </c>
      <c r="J416" s="21">
        <v>11.3</v>
      </c>
    </row>
    <row r="417" spans="1:10" x14ac:dyDescent="0.25">
      <c r="A417" s="51" t="s">
        <v>248</v>
      </c>
      <c r="B417" s="52">
        <v>42055.560416666667</v>
      </c>
      <c r="C417" s="39">
        <f t="shared" si="12"/>
        <v>0.56041666666715173</v>
      </c>
      <c r="D417" s="47" t="s">
        <v>133</v>
      </c>
      <c r="F417" s="21">
        <v>2</v>
      </c>
      <c r="H417" s="56">
        <v>8.25</v>
      </c>
      <c r="I417" s="36">
        <f t="shared" si="11"/>
        <v>16.5</v>
      </c>
      <c r="J417" s="21">
        <v>15</v>
      </c>
    </row>
    <row r="418" spans="1:10" x14ac:dyDescent="0.25">
      <c r="A418" s="51" t="s">
        <v>175</v>
      </c>
      <c r="B418" s="52">
        <v>42025.515277777777</v>
      </c>
      <c r="C418" s="39">
        <f t="shared" si="12"/>
        <v>0.51527777777664596</v>
      </c>
      <c r="D418" s="47" t="s">
        <v>133</v>
      </c>
      <c r="E418" s="30" t="s">
        <v>133</v>
      </c>
      <c r="F418" s="21">
        <v>5</v>
      </c>
      <c r="H418" s="56">
        <v>5.01</v>
      </c>
      <c r="I418" s="36">
        <f t="shared" si="11"/>
        <v>25.049999999999997</v>
      </c>
      <c r="J418" s="21">
        <v>25.8</v>
      </c>
    </row>
    <row r="419" spans="1:10" x14ac:dyDescent="0.25">
      <c r="A419" s="51" t="s">
        <v>175</v>
      </c>
      <c r="B419" s="52">
        <v>42041.487500000003</v>
      </c>
      <c r="C419" s="39">
        <f t="shared" si="12"/>
        <v>0.48750000000291038</v>
      </c>
      <c r="D419" s="47" t="s">
        <v>133</v>
      </c>
      <c r="E419" s="30" t="s">
        <v>133</v>
      </c>
      <c r="F419" s="21">
        <v>10</v>
      </c>
      <c r="H419" s="56">
        <v>3.9</v>
      </c>
      <c r="I419" s="36">
        <f t="shared" si="11"/>
        <v>39</v>
      </c>
      <c r="J419" s="21">
        <v>54.7</v>
      </c>
    </row>
    <row r="420" spans="1:10" x14ac:dyDescent="0.25">
      <c r="A420" s="51" t="s">
        <v>175</v>
      </c>
      <c r="B420" s="54">
        <v>42044</v>
      </c>
      <c r="C420" s="39">
        <f t="shared" si="12"/>
        <v>0</v>
      </c>
      <c r="D420" s="47" t="s">
        <v>133</v>
      </c>
      <c r="E420" s="30" t="s">
        <v>133</v>
      </c>
      <c r="F420" s="21">
        <v>5</v>
      </c>
      <c r="H420" s="56">
        <v>7.4</v>
      </c>
      <c r="I420" s="36">
        <f t="shared" si="11"/>
        <v>37</v>
      </c>
      <c r="J420" s="21">
        <v>27.6</v>
      </c>
    </row>
    <row r="421" spans="1:10" x14ac:dyDescent="0.25">
      <c r="A421" s="51" t="s">
        <v>175</v>
      </c>
      <c r="B421" s="52">
        <v>42081.429166666669</v>
      </c>
      <c r="C421" s="39">
        <f t="shared" si="12"/>
        <v>0.42916666666860692</v>
      </c>
      <c r="D421" s="47" t="s">
        <v>133</v>
      </c>
      <c r="E421" s="30" t="s">
        <v>133</v>
      </c>
      <c r="F421" s="21">
        <v>5</v>
      </c>
      <c r="H421" s="56">
        <v>9.09</v>
      </c>
      <c r="I421" s="36">
        <f t="shared" si="11"/>
        <v>45.45</v>
      </c>
      <c r="J421" s="21">
        <v>42.4</v>
      </c>
    </row>
    <row r="422" spans="1:10" x14ac:dyDescent="0.25">
      <c r="A422" s="51" t="s">
        <v>175</v>
      </c>
      <c r="B422" s="52">
        <v>42090.515972222223</v>
      </c>
      <c r="C422" s="39">
        <f t="shared" si="12"/>
        <v>0.51597222222335404</v>
      </c>
      <c r="D422" s="47" t="s">
        <v>133</v>
      </c>
      <c r="E422" s="30" t="s">
        <v>133</v>
      </c>
      <c r="F422" s="21">
        <v>5</v>
      </c>
      <c r="H422" s="56">
        <v>9.31</v>
      </c>
      <c r="I422" s="36">
        <f t="shared" si="11"/>
        <v>46.550000000000004</v>
      </c>
      <c r="J422" s="21">
        <v>42.6</v>
      </c>
    </row>
    <row r="423" spans="1:10" x14ac:dyDescent="0.25">
      <c r="A423" s="51" t="s">
        <v>175</v>
      </c>
      <c r="B423" s="52">
        <v>42104.540972222225</v>
      </c>
      <c r="C423" s="39">
        <f t="shared" si="12"/>
        <v>0.54097222222480923</v>
      </c>
      <c r="D423" s="47" t="s">
        <v>133</v>
      </c>
      <c r="E423" s="30" t="s">
        <v>133</v>
      </c>
      <c r="F423" s="21">
        <v>5</v>
      </c>
      <c r="H423" s="56">
        <v>7.63</v>
      </c>
      <c r="I423" s="36">
        <f t="shared" si="11"/>
        <v>38.15</v>
      </c>
      <c r="J423" s="21">
        <v>42.1</v>
      </c>
    </row>
    <row r="424" spans="1:10" x14ac:dyDescent="0.25">
      <c r="A424" s="51" t="s">
        <v>161</v>
      </c>
      <c r="B424" s="54">
        <v>42044</v>
      </c>
      <c r="C424" s="39">
        <f t="shared" si="12"/>
        <v>0</v>
      </c>
      <c r="D424" s="47" t="s">
        <v>133</v>
      </c>
      <c r="E424" s="30" t="s">
        <v>16</v>
      </c>
      <c r="F424" s="21">
        <v>10</v>
      </c>
      <c r="H424" s="56">
        <v>7.05</v>
      </c>
      <c r="I424" s="36">
        <f t="shared" si="11"/>
        <v>70.5</v>
      </c>
      <c r="J424" s="21">
        <v>73.900000000000006</v>
      </c>
    </row>
    <row r="425" spans="1:10" x14ac:dyDescent="0.25">
      <c r="A425" s="51" t="s">
        <v>249</v>
      </c>
      <c r="B425" s="52">
        <v>42437.708333333336</v>
      </c>
      <c r="C425" s="39">
        <f t="shared" si="12"/>
        <v>0.70833333333575865</v>
      </c>
      <c r="D425" s="47" t="s">
        <v>133</v>
      </c>
      <c r="E425" s="30" t="s">
        <v>25</v>
      </c>
      <c r="F425" s="21">
        <v>10</v>
      </c>
      <c r="H425" s="56">
        <v>4.3099999999999996</v>
      </c>
      <c r="I425" s="36">
        <f t="shared" si="11"/>
        <v>43.099999999999994</v>
      </c>
      <c r="J425" s="21">
        <v>59.8</v>
      </c>
    </row>
    <row r="426" spans="1:10" x14ac:dyDescent="0.25">
      <c r="A426" s="50" t="s">
        <v>250</v>
      </c>
      <c r="B426" s="52">
        <v>42390.583333333336</v>
      </c>
      <c r="C426" s="39">
        <f t="shared" si="12"/>
        <v>0.58333333333575865</v>
      </c>
      <c r="D426" s="47" t="s">
        <v>133</v>
      </c>
      <c r="E426" s="30" t="s">
        <v>25</v>
      </c>
      <c r="F426" s="21">
        <v>10</v>
      </c>
      <c r="H426" s="56">
        <v>4.43</v>
      </c>
      <c r="I426" s="36">
        <f t="shared" si="11"/>
        <v>44.3</v>
      </c>
      <c r="J426" s="21">
        <v>52.9</v>
      </c>
    </row>
    <row r="427" spans="1:10" x14ac:dyDescent="0.25">
      <c r="A427" s="51" t="s">
        <v>251</v>
      </c>
      <c r="B427" s="52">
        <v>42048.425694444442</v>
      </c>
      <c r="C427" s="39">
        <f t="shared" si="12"/>
        <v>0.4256944444423425</v>
      </c>
      <c r="D427" s="47" t="s">
        <v>133</v>
      </c>
      <c r="E427" s="30" t="s">
        <v>25</v>
      </c>
      <c r="F427" s="21">
        <v>5</v>
      </c>
      <c r="H427" s="56">
        <v>5.34</v>
      </c>
      <c r="I427" s="36">
        <f t="shared" si="11"/>
        <v>26.7</v>
      </c>
      <c r="J427" s="21">
        <v>30.1</v>
      </c>
    </row>
    <row r="428" spans="1:10" x14ac:dyDescent="0.25">
      <c r="A428" s="51" t="s">
        <v>252</v>
      </c>
      <c r="B428" s="52">
        <v>42044.321527777778</v>
      </c>
      <c r="C428" s="39">
        <f t="shared" si="12"/>
        <v>0.32152777777810115</v>
      </c>
      <c r="D428" s="47" t="s">
        <v>133</v>
      </c>
      <c r="E428" s="30" t="s">
        <v>25</v>
      </c>
      <c r="F428" s="21">
        <v>5</v>
      </c>
      <c r="H428" s="56">
        <v>3.45</v>
      </c>
      <c r="I428" s="36">
        <f t="shared" si="11"/>
        <v>17.25</v>
      </c>
      <c r="J428" s="21">
        <v>20.399999999999999</v>
      </c>
    </row>
    <row r="429" spans="1:10" x14ac:dyDescent="0.25">
      <c r="A429" s="51" t="s">
        <v>253</v>
      </c>
      <c r="B429" s="52">
        <v>42022.359027777777</v>
      </c>
      <c r="C429" s="39">
        <f t="shared" si="12"/>
        <v>0.35902777777664596</v>
      </c>
      <c r="D429" s="47" t="s">
        <v>133</v>
      </c>
      <c r="E429" s="30" t="s">
        <v>25</v>
      </c>
      <c r="F429" s="21">
        <v>10</v>
      </c>
      <c r="H429" s="56">
        <v>6.16</v>
      </c>
      <c r="I429" s="36">
        <f t="shared" si="11"/>
        <v>61.6</v>
      </c>
      <c r="J429" s="21">
        <v>57</v>
      </c>
    </row>
    <row r="430" spans="1:10" x14ac:dyDescent="0.25">
      <c r="A430" s="51" t="s">
        <v>253</v>
      </c>
      <c r="B430" s="52">
        <v>42043.044444444444</v>
      </c>
      <c r="C430" s="39">
        <f t="shared" si="12"/>
        <v>4.4444444443797693E-2</v>
      </c>
      <c r="D430" s="47" t="s">
        <v>133</v>
      </c>
      <c r="E430" s="30" t="s">
        <v>25</v>
      </c>
      <c r="F430" s="21">
        <v>5</v>
      </c>
      <c r="H430" s="56">
        <v>6.25</v>
      </c>
      <c r="I430" s="36">
        <f t="shared" si="11"/>
        <v>31.25</v>
      </c>
      <c r="J430" s="21">
        <v>32.4</v>
      </c>
    </row>
    <row r="431" spans="1:10" x14ac:dyDescent="0.25">
      <c r="A431" s="51" t="s">
        <v>253</v>
      </c>
      <c r="B431" s="52">
        <v>42045.436111111114</v>
      </c>
      <c r="C431" s="39">
        <f t="shared" si="12"/>
        <v>0.43611111111385981</v>
      </c>
      <c r="D431" s="47" t="s">
        <v>133</v>
      </c>
      <c r="E431" s="30" t="s">
        <v>25</v>
      </c>
      <c r="F431" s="21">
        <v>2</v>
      </c>
      <c r="H431" s="56">
        <v>8.19</v>
      </c>
      <c r="I431" s="36">
        <f t="shared" si="11"/>
        <v>16.38</v>
      </c>
      <c r="J431" s="21">
        <v>17.100000000000001</v>
      </c>
    </row>
    <row r="432" spans="1:10" x14ac:dyDescent="0.25">
      <c r="A432" s="51" t="s">
        <v>254</v>
      </c>
      <c r="B432" s="52">
        <v>42022.445138888892</v>
      </c>
      <c r="C432" s="39">
        <f t="shared" si="12"/>
        <v>0.44513888889196096</v>
      </c>
      <c r="D432" s="47" t="s">
        <v>133</v>
      </c>
      <c r="E432" s="30" t="s">
        <v>25</v>
      </c>
      <c r="F432" s="21">
        <v>10</v>
      </c>
      <c r="H432" s="56">
        <v>4.9000000000000004</v>
      </c>
      <c r="I432" s="36">
        <f t="shared" si="11"/>
        <v>49</v>
      </c>
      <c r="J432" s="21">
        <v>57.2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710"/>
  <sheetViews>
    <sheetView workbookViewId="0">
      <pane ySplit="1" topLeftCell="A235" activePane="bottomLeft" state="frozen"/>
      <selection pane="bottomLeft" activeCell="H2" sqref="H2:H264"/>
    </sheetView>
  </sheetViews>
  <sheetFormatPr defaultRowHeight="15" customHeight="1" x14ac:dyDescent="0.25"/>
  <cols>
    <col min="1" max="3" width="11.42578125" customWidth="1"/>
    <col min="4" max="4" width="11.42578125" style="8" customWidth="1"/>
    <col min="5" max="7" width="11.42578125" customWidth="1"/>
    <col min="8" max="8" width="21.5703125" customWidth="1"/>
    <col min="9" max="10" width="11.42578125" customWidth="1"/>
    <col min="11" max="11" width="11.42578125" style="13" customWidth="1"/>
    <col min="12" max="12" width="11.42578125" customWidth="1"/>
    <col min="13" max="13" width="16.5703125" customWidth="1"/>
    <col min="14" max="1027" width="11.42578125" customWidth="1"/>
  </cols>
  <sheetData>
    <row r="1" spans="1:14" ht="65.25" customHeight="1" thickBot="1" x14ac:dyDescent="0.3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5" t="s">
        <v>8</v>
      </c>
      <c r="J1" t="s">
        <v>9</v>
      </c>
      <c r="K1" s="6" t="s">
        <v>10</v>
      </c>
      <c r="M1" t="s">
        <v>8</v>
      </c>
      <c r="N1" t="s">
        <v>11</v>
      </c>
    </row>
    <row r="2" spans="1:14" ht="15" customHeight="1" x14ac:dyDescent="0.25">
      <c r="A2" t="s">
        <v>12</v>
      </c>
      <c r="B2">
        <v>253</v>
      </c>
      <c r="C2" s="7" t="s">
        <v>13</v>
      </c>
      <c r="D2" s="8">
        <f>IF(C2="1:9",10,IF(C2="2:8",5,IF(C2="5:5",2,1)))</f>
        <v>10</v>
      </c>
      <c r="E2" s="9" t="s">
        <v>14</v>
      </c>
      <c r="F2" s="9" t="s">
        <v>15</v>
      </c>
      <c r="G2" s="9" t="s">
        <v>16</v>
      </c>
      <c r="H2" s="10">
        <v>41376.583333333299</v>
      </c>
      <c r="I2" s="11">
        <v>57.1</v>
      </c>
      <c r="J2" s="12">
        <v>5.5</v>
      </c>
      <c r="K2" s="13">
        <f>J2*D2</f>
        <v>55</v>
      </c>
      <c r="M2" s="9">
        <v>0.432</v>
      </c>
      <c r="N2" s="12">
        <v>0.13600000000000001</v>
      </c>
    </row>
    <row r="3" spans="1:14" ht="15" customHeight="1" x14ac:dyDescent="0.25">
      <c r="A3" t="s">
        <v>12</v>
      </c>
      <c r="B3">
        <v>244</v>
      </c>
      <c r="C3" s="7" t="s">
        <v>17</v>
      </c>
      <c r="D3" s="8">
        <f t="shared" ref="D3:D66" si="0">IF(C3="1:9",10,IF(C3="2:8",5,IF(C3="5:5",2,1)))</f>
        <v>5</v>
      </c>
      <c r="E3" s="9" t="s">
        <v>18</v>
      </c>
      <c r="F3" s="9" t="s">
        <v>15</v>
      </c>
      <c r="G3" s="9" t="s">
        <v>16</v>
      </c>
      <c r="H3" s="10">
        <v>41376.604166666701</v>
      </c>
      <c r="I3" s="11">
        <v>37.5</v>
      </c>
      <c r="J3" s="12">
        <v>7.01</v>
      </c>
      <c r="K3" s="13">
        <f t="shared" ref="K3:K66" si="1">J3*D3</f>
        <v>35.049999999999997</v>
      </c>
      <c r="M3" s="9">
        <v>0.41499999999999998</v>
      </c>
      <c r="N3" s="12">
        <v>0.182</v>
      </c>
    </row>
    <row r="4" spans="1:14" ht="15" customHeight="1" x14ac:dyDescent="0.25">
      <c r="A4" t="s">
        <v>12</v>
      </c>
      <c r="B4">
        <v>245</v>
      </c>
      <c r="C4" s="7" t="s">
        <v>17</v>
      </c>
      <c r="D4" s="8">
        <f t="shared" si="0"/>
        <v>5</v>
      </c>
      <c r="E4" s="14" t="s">
        <v>19</v>
      </c>
      <c r="F4" s="9" t="s">
        <v>15</v>
      </c>
      <c r="G4" s="9" t="s">
        <v>16</v>
      </c>
      <c r="H4" s="15">
        <v>41410.541666666664</v>
      </c>
      <c r="I4" s="9">
        <v>37.299999999999997</v>
      </c>
      <c r="J4" s="12">
        <v>7.03</v>
      </c>
      <c r="K4" s="13">
        <f t="shared" si="1"/>
        <v>35.15</v>
      </c>
      <c r="M4" s="9">
        <v>0.45200000000000001</v>
      </c>
      <c r="N4" s="12">
        <v>5.16E-2</v>
      </c>
    </row>
    <row r="5" spans="1:14" ht="15" customHeight="1" x14ac:dyDescent="0.25">
      <c r="A5" t="s">
        <v>12</v>
      </c>
      <c r="B5">
        <v>1</v>
      </c>
      <c r="C5" t="s">
        <v>20</v>
      </c>
      <c r="D5" s="8">
        <f t="shared" si="0"/>
        <v>1</v>
      </c>
      <c r="E5" s="9" t="s">
        <v>21</v>
      </c>
      <c r="F5" s="9" t="s">
        <v>22</v>
      </c>
      <c r="G5" s="9" t="s">
        <v>23</v>
      </c>
      <c r="H5" s="15">
        <v>41353.708333333336</v>
      </c>
      <c r="I5" s="9">
        <v>0.432</v>
      </c>
      <c r="J5" s="12">
        <v>0.13600000000000001</v>
      </c>
      <c r="K5" s="13">
        <f t="shared" si="1"/>
        <v>0.13600000000000001</v>
      </c>
      <c r="M5" s="9">
        <v>0.33700000000000002</v>
      </c>
      <c r="N5" s="12">
        <v>1.89E-2</v>
      </c>
    </row>
    <row r="6" spans="1:14" ht="15" customHeight="1" x14ac:dyDescent="0.25">
      <c r="A6" t="s">
        <v>12</v>
      </c>
      <c r="B6">
        <v>2</v>
      </c>
      <c r="C6" t="s">
        <v>20</v>
      </c>
      <c r="D6" s="8">
        <f t="shared" si="0"/>
        <v>1</v>
      </c>
      <c r="E6" s="9" t="s">
        <v>21</v>
      </c>
      <c r="F6" s="9" t="s">
        <v>22</v>
      </c>
      <c r="G6" s="9" t="s">
        <v>23</v>
      </c>
      <c r="H6" s="15">
        <v>41376.479166666664</v>
      </c>
      <c r="I6" s="9">
        <v>0.41499999999999998</v>
      </c>
      <c r="J6" s="12">
        <v>0.182</v>
      </c>
      <c r="K6" s="13">
        <f t="shared" si="1"/>
        <v>0.182</v>
      </c>
      <c r="M6" s="9">
        <v>0.53</v>
      </c>
      <c r="N6" s="12">
        <v>0.36899999999999999</v>
      </c>
    </row>
    <row r="7" spans="1:14" ht="15" customHeight="1" x14ac:dyDescent="0.25">
      <c r="A7" t="s">
        <v>12</v>
      </c>
      <c r="B7">
        <v>3</v>
      </c>
      <c r="C7" t="s">
        <v>20</v>
      </c>
      <c r="D7" s="8">
        <f t="shared" si="0"/>
        <v>1</v>
      </c>
      <c r="E7" s="14" t="s">
        <v>21</v>
      </c>
      <c r="F7" s="9" t="s">
        <v>22</v>
      </c>
      <c r="G7" s="9" t="s">
        <v>23</v>
      </c>
      <c r="H7" s="15">
        <v>41381</v>
      </c>
      <c r="I7" s="9">
        <v>0.45200000000000001</v>
      </c>
      <c r="J7" s="12">
        <v>5.16E-2</v>
      </c>
      <c r="K7" s="13">
        <f t="shared" si="1"/>
        <v>5.16E-2</v>
      </c>
      <c r="M7" s="9">
        <v>0.42199999999999999</v>
      </c>
      <c r="N7" s="12">
        <v>3.8600000000000002E-2</v>
      </c>
    </row>
    <row r="8" spans="1:14" ht="15" customHeight="1" x14ac:dyDescent="0.25">
      <c r="A8" t="s">
        <v>12</v>
      </c>
      <c r="B8">
        <v>4</v>
      </c>
      <c r="C8" t="s">
        <v>20</v>
      </c>
      <c r="D8" s="8">
        <f t="shared" si="0"/>
        <v>1</v>
      </c>
      <c r="E8" s="14" t="s">
        <v>21</v>
      </c>
      <c r="F8" s="9" t="s">
        <v>22</v>
      </c>
      <c r="G8" s="9" t="s">
        <v>23</v>
      </c>
      <c r="H8" s="16">
        <v>41400.5</v>
      </c>
      <c r="I8" s="9">
        <v>0.33700000000000002</v>
      </c>
      <c r="J8" s="12">
        <v>1.89E-2</v>
      </c>
      <c r="K8" s="13">
        <f t="shared" si="1"/>
        <v>1.89E-2</v>
      </c>
      <c r="M8" s="9">
        <v>0.35</v>
      </c>
      <c r="N8" s="12">
        <v>2.52E-2</v>
      </c>
    </row>
    <row r="9" spans="1:14" ht="15" customHeight="1" x14ac:dyDescent="0.25">
      <c r="A9" t="s">
        <v>12</v>
      </c>
      <c r="B9">
        <v>5</v>
      </c>
      <c r="C9" t="s">
        <v>20</v>
      </c>
      <c r="D9" s="8">
        <f t="shared" si="0"/>
        <v>1</v>
      </c>
      <c r="E9" s="14" t="s">
        <v>21</v>
      </c>
      <c r="F9" s="9" t="s">
        <v>22</v>
      </c>
      <c r="G9" s="9" t="s">
        <v>23</v>
      </c>
      <c r="H9" s="15">
        <v>41421.458333333336</v>
      </c>
      <c r="I9" s="9">
        <v>0.53</v>
      </c>
      <c r="J9" s="12">
        <v>0.36899999999999999</v>
      </c>
      <c r="K9" s="13">
        <f t="shared" si="1"/>
        <v>0.36899999999999999</v>
      </c>
      <c r="M9" s="9">
        <v>12.3</v>
      </c>
      <c r="N9" s="12">
        <v>11.2</v>
      </c>
    </row>
    <row r="10" spans="1:14" ht="15" customHeight="1" x14ac:dyDescent="0.25">
      <c r="A10" t="s">
        <v>12</v>
      </c>
      <c r="B10">
        <v>6</v>
      </c>
      <c r="C10" t="s">
        <v>20</v>
      </c>
      <c r="D10" s="8">
        <f t="shared" si="0"/>
        <v>1</v>
      </c>
      <c r="E10" s="9" t="s">
        <v>21</v>
      </c>
      <c r="F10" s="9" t="s">
        <v>22</v>
      </c>
      <c r="G10" s="9" t="s">
        <v>23</v>
      </c>
      <c r="H10" s="15">
        <v>41442.461805555555</v>
      </c>
      <c r="I10" s="9">
        <v>0.42199999999999999</v>
      </c>
      <c r="J10" s="12">
        <v>3.8600000000000002E-2</v>
      </c>
      <c r="K10" s="13">
        <f t="shared" si="1"/>
        <v>3.8600000000000002E-2</v>
      </c>
      <c r="M10" s="9">
        <v>1.41</v>
      </c>
      <c r="N10" s="12">
        <v>0.72799999999999998</v>
      </c>
    </row>
    <row r="11" spans="1:14" ht="15" customHeight="1" x14ac:dyDescent="0.25">
      <c r="A11" t="s">
        <v>12</v>
      </c>
      <c r="B11">
        <v>7</v>
      </c>
      <c r="C11" t="s">
        <v>20</v>
      </c>
      <c r="D11" s="8">
        <f t="shared" si="0"/>
        <v>1</v>
      </c>
      <c r="E11" s="14" t="s">
        <v>21</v>
      </c>
      <c r="F11" s="9" t="s">
        <v>22</v>
      </c>
      <c r="G11" s="9" t="s">
        <v>23</v>
      </c>
      <c r="H11" s="15">
        <v>41453.671527777777</v>
      </c>
      <c r="I11" s="9">
        <v>0.35</v>
      </c>
      <c r="J11" s="12">
        <v>2.52E-2</v>
      </c>
      <c r="K11" s="13">
        <f t="shared" si="1"/>
        <v>2.52E-2</v>
      </c>
      <c r="M11" s="9">
        <v>4.04</v>
      </c>
      <c r="N11" s="12">
        <v>3.61</v>
      </c>
    </row>
    <row r="12" spans="1:14" ht="15" customHeight="1" x14ac:dyDescent="0.25">
      <c r="A12" t="s">
        <v>12</v>
      </c>
      <c r="B12">
        <v>8</v>
      </c>
      <c r="C12" t="s">
        <v>20</v>
      </c>
      <c r="D12" s="8">
        <f t="shared" si="0"/>
        <v>1</v>
      </c>
      <c r="E12" s="9" t="s">
        <v>24</v>
      </c>
      <c r="F12" s="9" t="s">
        <v>22</v>
      </c>
      <c r="G12" s="9" t="s">
        <v>25</v>
      </c>
      <c r="H12" s="15">
        <v>41354.112500000003</v>
      </c>
      <c r="I12" s="9">
        <v>12.3</v>
      </c>
      <c r="J12" s="12">
        <v>11.2</v>
      </c>
      <c r="K12" s="13">
        <f t="shared" si="1"/>
        <v>11.2</v>
      </c>
      <c r="M12" s="9">
        <v>3.01</v>
      </c>
      <c r="N12" s="12">
        <v>2.44</v>
      </c>
    </row>
    <row r="13" spans="1:14" ht="15" customHeight="1" x14ac:dyDescent="0.25">
      <c r="A13" t="s">
        <v>12</v>
      </c>
      <c r="B13">
        <v>12</v>
      </c>
      <c r="C13" t="s">
        <v>20</v>
      </c>
      <c r="D13" s="8">
        <f t="shared" si="0"/>
        <v>1</v>
      </c>
      <c r="E13" s="9" t="s">
        <v>26</v>
      </c>
      <c r="F13" s="9" t="s">
        <v>22</v>
      </c>
      <c r="G13" s="9" t="s">
        <v>25</v>
      </c>
      <c r="H13" s="15">
        <v>41361.118055555555</v>
      </c>
      <c r="I13" s="9">
        <v>10.1</v>
      </c>
      <c r="J13" s="12">
        <v>9.3000000000000007</v>
      </c>
      <c r="K13" s="13">
        <f t="shared" si="1"/>
        <v>9.3000000000000007</v>
      </c>
      <c r="M13" s="9">
        <v>10.1</v>
      </c>
      <c r="N13" s="12">
        <v>9.3000000000000007</v>
      </c>
    </row>
    <row r="14" spans="1:14" ht="15" customHeight="1" x14ac:dyDescent="0.25">
      <c r="A14" t="s">
        <v>12</v>
      </c>
      <c r="B14">
        <v>19</v>
      </c>
      <c r="C14" t="s">
        <v>20</v>
      </c>
      <c r="D14" s="8">
        <f t="shared" si="0"/>
        <v>1</v>
      </c>
      <c r="E14" s="9" t="s">
        <v>27</v>
      </c>
      <c r="F14" s="9" t="s">
        <v>22</v>
      </c>
      <c r="G14" s="9" t="s">
        <v>25</v>
      </c>
      <c r="H14" s="15">
        <v>41368.395833333336</v>
      </c>
      <c r="I14" s="9">
        <v>3.25</v>
      </c>
      <c r="J14" s="12">
        <v>2.11</v>
      </c>
      <c r="K14" s="13">
        <f t="shared" si="1"/>
        <v>2.11</v>
      </c>
      <c r="M14" s="9">
        <v>5.45</v>
      </c>
      <c r="N14" s="12">
        <v>4.4000000000000004</v>
      </c>
    </row>
    <row r="15" spans="1:14" ht="15" customHeight="1" x14ac:dyDescent="0.25">
      <c r="A15" t="s">
        <v>12</v>
      </c>
      <c r="B15">
        <v>9</v>
      </c>
      <c r="C15" t="s">
        <v>20</v>
      </c>
      <c r="D15" s="8">
        <f t="shared" si="0"/>
        <v>1</v>
      </c>
      <c r="E15" s="9" t="s">
        <v>24</v>
      </c>
      <c r="F15" s="9" t="s">
        <v>22</v>
      </c>
      <c r="G15" s="9" t="s">
        <v>25</v>
      </c>
      <c r="H15" s="15">
        <v>41368.854861111111</v>
      </c>
      <c r="I15" s="9">
        <v>1.41</v>
      </c>
      <c r="J15" s="12">
        <v>0.72799999999999998</v>
      </c>
      <c r="K15" s="13">
        <f t="shared" si="1"/>
        <v>0.72799999999999998</v>
      </c>
      <c r="M15" s="9">
        <v>7.81</v>
      </c>
      <c r="N15" s="12">
        <v>6.42</v>
      </c>
    </row>
    <row r="16" spans="1:14" ht="15" customHeight="1" x14ac:dyDescent="0.25">
      <c r="A16" t="s">
        <v>12</v>
      </c>
      <c r="B16">
        <v>13</v>
      </c>
      <c r="C16" t="s">
        <v>20</v>
      </c>
      <c r="D16" s="8">
        <f t="shared" si="0"/>
        <v>1</v>
      </c>
      <c r="E16" s="9" t="s">
        <v>26</v>
      </c>
      <c r="F16" s="9" t="s">
        <v>22</v>
      </c>
      <c r="G16" s="9" t="s">
        <v>25</v>
      </c>
      <c r="H16" s="15">
        <v>41368.973611111112</v>
      </c>
      <c r="I16" s="9">
        <v>5.45</v>
      </c>
      <c r="J16" s="12">
        <v>4.4000000000000004</v>
      </c>
      <c r="K16" s="13">
        <f t="shared" si="1"/>
        <v>4.4000000000000004</v>
      </c>
      <c r="M16" s="9">
        <v>4.4400000000000004</v>
      </c>
      <c r="N16" s="12">
        <v>4.05</v>
      </c>
    </row>
    <row r="17" spans="1:14" ht="15" customHeight="1" x14ac:dyDescent="0.25">
      <c r="A17" t="s">
        <v>12</v>
      </c>
      <c r="B17">
        <v>18</v>
      </c>
      <c r="C17" t="s">
        <v>20</v>
      </c>
      <c r="D17" s="8">
        <f t="shared" si="0"/>
        <v>1</v>
      </c>
      <c r="E17" s="9" t="s">
        <v>28</v>
      </c>
      <c r="F17" s="9" t="s">
        <v>22</v>
      </c>
      <c r="G17" s="9" t="s">
        <v>25</v>
      </c>
      <c r="H17" s="15">
        <v>41371.913194444445</v>
      </c>
      <c r="I17" s="9">
        <v>7.57</v>
      </c>
      <c r="J17" s="12">
        <v>6.98</v>
      </c>
      <c r="K17" s="13">
        <f t="shared" si="1"/>
        <v>6.98</v>
      </c>
      <c r="M17" s="9">
        <v>7.24</v>
      </c>
      <c r="N17" s="12">
        <v>6.54</v>
      </c>
    </row>
    <row r="18" spans="1:14" ht="15" customHeight="1" x14ac:dyDescent="0.25">
      <c r="A18" t="s">
        <v>12</v>
      </c>
      <c r="B18">
        <v>10</v>
      </c>
      <c r="C18" t="s">
        <v>20</v>
      </c>
      <c r="D18" s="8">
        <f t="shared" si="0"/>
        <v>1</v>
      </c>
      <c r="E18" s="14" t="s">
        <v>24</v>
      </c>
      <c r="F18" s="9" t="s">
        <v>22</v>
      </c>
      <c r="G18" s="9" t="s">
        <v>25</v>
      </c>
      <c r="H18" s="15">
        <v>41376.87222222222</v>
      </c>
      <c r="I18" s="9">
        <v>4.04</v>
      </c>
      <c r="J18" s="12">
        <v>3.61</v>
      </c>
      <c r="K18" s="13">
        <f t="shared" si="1"/>
        <v>3.61</v>
      </c>
      <c r="M18" s="9">
        <v>8.0299999999999994</v>
      </c>
      <c r="N18" s="12">
        <v>7.9</v>
      </c>
    </row>
    <row r="19" spans="1:14" ht="15" customHeight="1" x14ac:dyDescent="0.25">
      <c r="A19" t="s">
        <v>12</v>
      </c>
      <c r="B19">
        <v>14</v>
      </c>
      <c r="C19" t="s">
        <v>20</v>
      </c>
      <c r="D19" s="8">
        <f t="shared" si="0"/>
        <v>1</v>
      </c>
      <c r="E19" s="14" t="s">
        <v>26</v>
      </c>
      <c r="F19" s="9" t="s">
        <v>22</v>
      </c>
      <c r="G19" s="9" t="s">
        <v>25</v>
      </c>
      <c r="H19" s="15">
        <v>41377.513194444444</v>
      </c>
      <c r="I19" s="9">
        <v>7.81</v>
      </c>
      <c r="J19" s="12">
        <v>6.42</v>
      </c>
      <c r="K19" s="13">
        <f t="shared" si="1"/>
        <v>6.42</v>
      </c>
      <c r="M19" s="9">
        <v>7.57</v>
      </c>
      <c r="N19" s="12">
        <v>6.98</v>
      </c>
    </row>
    <row r="20" spans="1:14" ht="15" customHeight="1" x14ac:dyDescent="0.25">
      <c r="A20" t="s">
        <v>12</v>
      </c>
      <c r="B20">
        <v>16</v>
      </c>
      <c r="C20" t="s">
        <v>20</v>
      </c>
      <c r="D20" s="8">
        <f t="shared" si="0"/>
        <v>1</v>
      </c>
      <c r="E20" s="9" t="s">
        <v>29</v>
      </c>
      <c r="F20" s="9" t="s">
        <v>22</v>
      </c>
      <c r="G20" s="9" t="s">
        <v>25</v>
      </c>
      <c r="H20" s="15">
        <v>41381.449305555558</v>
      </c>
      <c r="I20" s="9">
        <v>7.24</v>
      </c>
      <c r="J20" s="12">
        <v>6.54</v>
      </c>
      <c r="K20" s="13">
        <f t="shared" si="1"/>
        <v>6.54</v>
      </c>
      <c r="M20" s="9">
        <v>3.25</v>
      </c>
      <c r="N20" s="12">
        <v>2.11</v>
      </c>
    </row>
    <row r="21" spans="1:14" ht="15" customHeight="1" x14ac:dyDescent="0.25">
      <c r="A21" t="s">
        <v>12</v>
      </c>
      <c r="B21">
        <v>11</v>
      </c>
      <c r="C21" t="s">
        <v>20</v>
      </c>
      <c r="D21" s="8">
        <f t="shared" si="0"/>
        <v>1</v>
      </c>
      <c r="E21" s="14" t="s">
        <v>30</v>
      </c>
      <c r="F21" s="9" t="s">
        <v>22</v>
      </c>
      <c r="G21" s="9" t="s">
        <v>25</v>
      </c>
      <c r="H21" s="15">
        <v>41383.270833333336</v>
      </c>
      <c r="I21" s="9">
        <v>3.01</v>
      </c>
      <c r="J21" s="12">
        <v>2.44</v>
      </c>
      <c r="K21" s="13">
        <f t="shared" si="1"/>
        <v>2.44</v>
      </c>
      <c r="M21" s="14">
        <v>0.73</v>
      </c>
      <c r="N21" s="12">
        <v>0.47199999999999998</v>
      </c>
    </row>
    <row r="22" spans="1:14" ht="15" customHeight="1" x14ac:dyDescent="0.25">
      <c r="A22" t="s">
        <v>12</v>
      </c>
      <c r="B22">
        <v>15</v>
      </c>
      <c r="C22" t="s">
        <v>20</v>
      </c>
      <c r="D22" s="8">
        <f t="shared" si="0"/>
        <v>1</v>
      </c>
      <c r="E22" s="14" t="s">
        <v>31</v>
      </c>
      <c r="F22" s="9" t="s">
        <v>22</v>
      </c>
      <c r="G22" s="9" t="s">
        <v>25</v>
      </c>
      <c r="H22" s="15">
        <v>41383.318055555559</v>
      </c>
      <c r="I22" s="9">
        <v>4.4400000000000004</v>
      </c>
      <c r="J22" s="12">
        <v>4.05</v>
      </c>
      <c r="K22" s="13">
        <f t="shared" si="1"/>
        <v>4.05</v>
      </c>
      <c r="M22" s="9">
        <v>0.72499999999999998</v>
      </c>
      <c r="N22" s="12">
        <v>0.52500000000000002</v>
      </c>
    </row>
    <row r="23" spans="1:14" ht="15" customHeight="1" x14ac:dyDescent="0.25">
      <c r="A23" t="s">
        <v>12</v>
      </c>
      <c r="B23">
        <v>17</v>
      </c>
      <c r="C23" t="s">
        <v>20</v>
      </c>
      <c r="D23" s="8">
        <f t="shared" si="0"/>
        <v>1</v>
      </c>
      <c r="E23" s="17" t="s">
        <v>32</v>
      </c>
      <c r="F23" s="9" t="s">
        <v>22</v>
      </c>
      <c r="G23" s="9" t="s">
        <v>25</v>
      </c>
      <c r="H23" s="18">
        <v>41383.752083333333</v>
      </c>
      <c r="I23" s="19">
        <v>8.0299999999999994</v>
      </c>
      <c r="J23" s="12">
        <v>7.9</v>
      </c>
      <c r="K23" s="13">
        <f t="shared" si="1"/>
        <v>7.9</v>
      </c>
      <c r="M23" s="19">
        <v>0.435</v>
      </c>
      <c r="N23" s="12">
        <v>0.23100000000000001</v>
      </c>
    </row>
    <row r="24" spans="1:14" ht="15" customHeight="1" x14ac:dyDescent="0.25">
      <c r="A24" s="20" t="s">
        <v>12</v>
      </c>
      <c r="B24">
        <v>254</v>
      </c>
      <c r="C24" s="7" t="s">
        <v>13</v>
      </c>
      <c r="D24" s="8">
        <f t="shared" si="0"/>
        <v>10</v>
      </c>
      <c r="E24" s="17" t="s">
        <v>33</v>
      </c>
      <c r="F24" s="14" t="s">
        <v>34</v>
      </c>
      <c r="G24" s="9" t="s">
        <v>16</v>
      </c>
      <c r="H24" s="18">
        <v>41366.510416666664</v>
      </c>
      <c r="I24" s="17">
        <v>121</v>
      </c>
      <c r="J24" s="12">
        <v>12.1</v>
      </c>
      <c r="K24" s="13">
        <f t="shared" si="1"/>
        <v>121</v>
      </c>
      <c r="M24" s="17">
        <v>0.50700000000000001</v>
      </c>
      <c r="N24" s="12">
        <v>0.28000000000000003</v>
      </c>
    </row>
    <row r="25" spans="1:14" ht="15" customHeight="1" x14ac:dyDescent="0.25">
      <c r="A25" s="20" t="s">
        <v>12</v>
      </c>
      <c r="B25">
        <v>255</v>
      </c>
      <c r="C25" s="7" t="s">
        <v>13</v>
      </c>
      <c r="D25" s="8">
        <f t="shared" si="0"/>
        <v>10</v>
      </c>
      <c r="E25" s="17" t="s">
        <v>33</v>
      </c>
      <c r="F25" s="14" t="s">
        <v>34</v>
      </c>
      <c r="G25" s="21" t="s">
        <v>16</v>
      </c>
      <c r="H25" s="18">
        <v>41387.526388888888</v>
      </c>
      <c r="I25" s="19">
        <v>130</v>
      </c>
      <c r="J25" s="12">
        <v>13.4</v>
      </c>
      <c r="K25" s="13">
        <f t="shared" si="1"/>
        <v>134</v>
      </c>
      <c r="M25" s="19">
        <v>13.3</v>
      </c>
      <c r="N25" s="12">
        <v>12.4</v>
      </c>
    </row>
    <row r="26" spans="1:14" ht="15" customHeight="1" x14ac:dyDescent="0.25">
      <c r="A26" s="20" t="s">
        <v>12</v>
      </c>
      <c r="B26">
        <v>256</v>
      </c>
      <c r="C26" s="7" t="s">
        <v>13</v>
      </c>
      <c r="D26" s="8">
        <f t="shared" si="0"/>
        <v>10</v>
      </c>
      <c r="E26" s="17" t="s">
        <v>33</v>
      </c>
      <c r="F26" s="14" t="s">
        <v>34</v>
      </c>
      <c r="G26" s="21" t="s">
        <v>16</v>
      </c>
      <c r="H26" s="18">
        <v>41417.618055555555</v>
      </c>
      <c r="I26" s="19">
        <v>129</v>
      </c>
      <c r="J26" s="12">
        <v>13</v>
      </c>
      <c r="K26" s="13">
        <f t="shared" si="1"/>
        <v>130</v>
      </c>
      <c r="M26" s="19">
        <v>4.45</v>
      </c>
      <c r="N26" s="12">
        <v>4.3899999999999997</v>
      </c>
    </row>
    <row r="27" spans="1:14" ht="15" customHeight="1" x14ac:dyDescent="0.25">
      <c r="A27" s="20" t="s">
        <v>12</v>
      </c>
      <c r="B27">
        <v>20</v>
      </c>
      <c r="C27" t="s">
        <v>20</v>
      </c>
      <c r="D27" s="8">
        <f t="shared" si="0"/>
        <v>1</v>
      </c>
      <c r="E27" s="17" t="s">
        <v>35</v>
      </c>
      <c r="F27" s="14" t="s">
        <v>34</v>
      </c>
      <c r="G27" s="21" t="s">
        <v>23</v>
      </c>
      <c r="H27" s="18">
        <v>41358.372916666667</v>
      </c>
      <c r="I27" s="17">
        <v>0.73</v>
      </c>
      <c r="J27" s="12">
        <v>0.47199999999999998</v>
      </c>
      <c r="K27" s="13">
        <f t="shared" si="1"/>
        <v>0.47199999999999998</v>
      </c>
      <c r="M27" s="19">
        <v>11.4</v>
      </c>
      <c r="N27" s="12">
        <v>11.7</v>
      </c>
    </row>
    <row r="28" spans="1:14" ht="15" customHeight="1" x14ac:dyDescent="0.25">
      <c r="A28" s="20" t="s">
        <v>12</v>
      </c>
      <c r="B28">
        <v>23</v>
      </c>
      <c r="C28" t="s">
        <v>20</v>
      </c>
      <c r="D28" s="8">
        <f t="shared" si="0"/>
        <v>1</v>
      </c>
      <c r="E28" s="19" t="s">
        <v>36</v>
      </c>
      <c r="F28" s="14" t="s">
        <v>34</v>
      </c>
      <c r="G28" s="21" t="s">
        <v>23</v>
      </c>
      <c r="H28" s="22">
        <v>41369.645833333299</v>
      </c>
      <c r="I28" s="17">
        <v>0.50700000000000001</v>
      </c>
      <c r="J28" s="12">
        <v>0.28000000000000003</v>
      </c>
      <c r="K28" s="13">
        <f t="shared" si="1"/>
        <v>0.28000000000000003</v>
      </c>
      <c r="M28" s="19">
        <v>10.7</v>
      </c>
      <c r="N28" s="12">
        <v>13.5</v>
      </c>
    </row>
    <row r="29" spans="1:14" ht="15" customHeight="1" x14ac:dyDescent="0.25">
      <c r="A29" t="s">
        <v>12</v>
      </c>
      <c r="B29">
        <v>21</v>
      </c>
      <c r="C29" t="s">
        <v>20</v>
      </c>
      <c r="D29" s="8">
        <f t="shared" si="0"/>
        <v>1</v>
      </c>
      <c r="E29" s="17" t="s">
        <v>35</v>
      </c>
      <c r="F29" s="14" t="s">
        <v>34</v>
      </c>
      <c r="G29" s="21" t="s">
        <v>23</v>
      </c>
      <c r="H29" s="18">
        <v>41428.541666666664</v>
      </c>
      <c r="I29" s="19">
        <v>0.72499999999999998</v>
      </c>
      <c r="J29" s="12">
        <v>0.52500000000000002</v>
      </c>
      <c r="K29" s="13">
        <f t="shared" si="1"/>
        <v>0.52500000000000002</v>
      </c>
      <c r="M29" s="19">
        <v>5.55</v>
      </c>
      <c r="N29" s="12">
        <v>5.56</v>
      </c>
    </row>
    <row r="30" spans="1:14" ht="15" customHeight="1" x14ac:dyDescent="0.25">
      <c r="A30" t="s">
        <v>12</v>
      </c>
      <c r="B30">
        <v>22</v>
      </c>
      <c r="C30" t="s">
        <v>20</v>
      </c>
      <c r="D30" s="8">
        <f t="shared" si="0"/>
        <v>1</v>
      </c>
      <c r="E30" s="17" t="s">
        <v>35</v>
      </c>
      <c r="F30" s="14" t="s">
        <v>34</v>
      </c>
      <c r="G30" s="21" t="s">
        <v>23</v>
      </c>
      <c r="H30" s="23">
        <v>41453.591666666667</v>
      </c>
      <c r="I30" s="19">
        <v>0.435</v>
      </c>
      <c r="J30" s="12">
        <v>0.23100000000000001</v>
      </c>
      <c r="K30" s="13">
        <f t="shared" si="1"/>
        <v>0.23100000000000001</v>
      </c>
      <c r="M30" s="19">
        <v>7.42</v>
      </c>
      <c r="N30" s="12">
        <v>7.59</v>
      </c>
    </row>
    <row r="31" spans="1:14" ht="15" customHeight="1" x14ac:dyDescent="0.25">
      <c r="A31" s="20" t="s">
        <v>12</v>
      </c>
      <c r="B31">
        <v>69</v>
      </c>
      <c r="C31" t="s">
        <v>20</v>
      </c>
      <c r="D31" s="8">
        <f t="shared" si="0"/>
        <v>1</v>
      </c>
      <c r="E31" s="19" t="s">
        <v>37</v>
      </c>
      <c r="F31" s="14" t="s">
        <v>34</v>
      </c>
      <c r="G31" s="2" t="s">
        <v>38</v>
      </c>
      <c r="H31" s="18">
        <v>41371.714583333334</v>
      </c>
      <c r="I31" s="19">
        <v>6.92</v>
      </c>
      <c r="J31" s="12">
        <v>10.5</v>
      </c>
      <c r="K31" s="13">
        <f t="shared" si="1"/>
        <v>10.5</v>
      </c>
      <c r="M31" s="19">
        <v>6.21</v>
      </c>
      <c r="N31" s="12">
        <v>6.75</v>
      </c>
    </row>
    <row r="32" spans="1:14" ht="15" customHeight="1" x14ac:dyDescent="0.25">
      <c r="A32" s="20" t="s">
        <v>12</v>
      </c>
      <c r="B32">
        <v>54</v>
      </c>
      <c r="C32" t="s">
        <v>20</v>
      </c>
      <c r="D32" s="8">
        <f t="shared" si="0"/>
        <v>1</v>
      </c>
      <c r="E32" s="17" t="s">
        <v>39</v>
      </c>
      <c r="F32" s="14" t="s">
        <v>34</v>
      </c>
      <c r="G32" s="2" t="s">
        <v>38</v>
      </c>
      <c r="H32" s="18">
        <v>41379.70208333333</v>
      </c>
      <c r="I32" s="19">
        <v>13.5</v>
      </c>
      <c r="J32" s="12">
        <v>12.3</v>
      </c>
      <c r="K32" s="13">
        <f t="shared" si="1"/>
        <v>12.3</v>
      </c>
      <c r="M32" s="19">
        <v>6.28</v>
      </c>
      <c r="N32" s="12">
        <v>7.7</v>
      </c>
    </row>
    <row r="33" spans="1:14" ht="15" customHeight="1" x14ac:dyDescent="0.25">
      <c r="A33" s="20" t="s">
        <v>12</v>
      </c>
      <c r="B33">
        <v>24</v>
      </c>
      <c r="C33" t="s">
        <v>20</v>
      </c>
      <c r="D33" s="8">
        <f t="shared" si="0"/>
        <v>1</v>
      </c>
      <c r="E33" s="17" t="s">
        <v>40</v>
      </c>
      <c r="F33" s="14" t="s">
        <v>34</v>
      </c>
      <c r="G33" s="2" t="s">
        <v>38</v>
      </c>
      <c r="H33" s="18">
        <v>41392.270833333336</v>
      </c>
      <c r="I33" s="19">
        <v>13.3</v>
      </c>
      <c r="J33" s="12">
        <v>12.4</v>
      </c>
      <c r="K33" s="13">
        <f t="shared" si="1"/>
        <v>12.4</v>
      </c>
      <c r="M33" s="19">
        <v>6.76</v>
      </c>
      <c r="N33" s="12">
        <v>7.44</v>
      </c>
    </row>
    <row r="34" spans="1:14" ht="15" customHeight="1" x14ac:dyDescent="0.25">
      <c r="A34" s="20" t="s">
        <v>12</v>
      </c>
      <c r="B34">
        <v>25</v>
      </c>
      <c r="C34" t="s">
        <v>20</v>
      </c>
      <c r="D34" s="8">
        <f t="shared" si="0"/>
        <v>1</v>
      </c>
      <c r="E34" s="17" t="s">
        <v>40</v>
      </c>
      <c r="F34" s="14" t="s">
        <v>34</v>
      </c>
      <c r="G34" s="2" t="s">
        <v>38</v>
      </c>
      <c r="H34" s="18">
        <v>41392.512499999997</v>
      </c>
      <c r="I34" s="19">
        <v>4.45</v>
      </c>
      <c r="J34" s="12">
        <v>4.3899999999999997</v>
      </c>
      <c r="K34" s="13">
        <f t="shared" si="1"/>
        <v>4.3899999999999997</v>
      </c>
      <c r="M34" s="19">
        <v>7.56</v>
      </c>
      <c r="N34" s="12">
        <v>9.1</v>
      </c>
    </row>
    <row r="35" spans="1:14" ht="15" customHeight="1" x14ac:dyDescent="0.25">
      <c r="A35" s="20" t="s">
        <v>12</v>
      </c>
      <c r="B35">
        <v>26</v>
      </c>
      <c r="C35" t="s">
        <v>20</v>
      </c>
      <c r="D35" s="8">
        <f t="shared" si="0"/>
        <v>1</v>
      </c>
      <c r="E35" s="17" t="s">
        <v>40</v>
      </c>
      <c r="F35" s="14" t="s">
        <v>34</v>
      </c>
      <c r="G35" s="2" t="s">
        <v>38</v>
      </c>
      <c r="H35" s="18">
        <v>41394.188194444447</v>
      </c>
      <c r="I35" s="19">
        <v>11.4</v>
      </c>
      <c r="J35" s="12">
        <v>11.7</v>
      </c>
      <c r="K35" s="13">
        <f t="shared" si="1"/>
        <v>11.7</v>
      </c>
      <c r="M35" s="19">
        <v>6.58</v>
      </c>
      <c r="N35" s="12">
        <v>6.91</v>
      </c>
    </row>
    <row r="36" spans="1:14" ht="15" customHeight="1" x14ac:dyDescent="0.25">
      <c r="A36" s="20" t="s">
        <v>12</v>
      </c>
      <c r="B36">
        <v>27</v>
      </c>
      <c r="C36" t="s">
        <v>20</v>
      </c>
      <c r="D36" s="8">
        <f t="shared" si="0"/>
        <v>1</v>
      </c>
      <c r="E36" s="17" t="s">
        <v>41</v>
      </c>
      <c r="F36" s="14" t="s">
        <v>34</v>
      </c>
      <c r="G36" s="2" t="s">
        <v>38</v>
      </c>
      <c r="H36" s="18">
        <v>41415.558333333334</v>
      </c>
      <c r="I36" s="19">
        <v>10.7</v>
      </c>
      <c r="J36" s="12">
        <v>13.5</v>
      </c>
      <c r="K36" s="13">
        <f t="shared" si="1"/>
        <v>13.5</v>
      </c>
      <c r="M36" s="19">
        <v>4.6900000000000004</v>
      </c>
      <c r="N36" s="12">
        <v>5.26</v>
      </c>
    </row>
    <row r="37" spans="1:14" ht="15" customHeight="1" x14ac:dyDescent="0.25">
      <c r="A37" s="20" t="s">
        <v>12</v>
      </c>
      <c r="B37">
        <v>36</v>
      </c>
      <c r="C37" t="s">
        <v>20</v>
      </c>
      <c r="D37" s="8">
        <f t="shared" si="0"/>
        <v>1</v>
      </c>
      <c r="E37" s="17" t="s">
        <v>42</v>
      </c>
      <c r="F37" s="14" t="s">
        <v>34</v>
      </c>
      <c r="G37" s="2" t="s">
        <v>38</v>
      </c>
      <c r="H37" s="18">
        <v>41483.589583333334</v>
      </c>
      <c r="I37" s="19">
        <v>9.31</v>
      </c>
      <c r="J37" s="12">
        <v>9.9</v>
      </c>
      <c r="K37" s="13">
        <f t="shared" si="1"/>
        <v>9.9</v>
      </c>
      <c r="M37" s="19">
        <v>9.31</v>
      </c>
      <c r="N37" s="12">
        <v>9.9</v>
      </c>
    </row>
    <row r="38" spans="1:14" ht="15" customHeight="1" x14ac:dyDescent="0.25">
      <c r="A38" t="s">
        <v>12</v>
      </c>
      <c r="B38">
        <v>37</v>
      </c>
      <c r="C38" t="s">
        <v>20</v>
      </c>
      <c r="D38" s="8">
        <f t="shared" si="0"/>
        <v>1</v>
      </c>
      <c r="E38" s="17" t="s">
        <v>43</v>
      </c>
      <c r="F38" s="14" t="s">
        <v>34</v>
      </c>
      <c r="G38" s="2" t="s">
        <v>38</v>
      </c>
      <c r="H38" s="18">
        <v>41485.209027777775</v>
      </c>
      <c r="I38" s="19">
        <v>8.0299999999999994</v>
      </c>
      <c r="J38" s="12">
        <v>8.26</v>
      </c>
      <c r="K38" s="13">
        <f t="shared" si="1"/>
        <v>8.26</v>
      </c>
      <c r="M38" s="19">
        <v>8.0299999999999994</v>
      </c>
      <c r="N38" s="12">
        <v>8.26</v>
      </c>
    </row>
    <row r="39" spans="1:14" ht="15" customHeight="1" x14ac:dyDescent="0.25">
      <c r="A39" t="s">
        <v>12</v>
      </c>
      <c r="B39">
        <v>39</v>
      </c>
      <c r="C39" t="s">
        <v>20</v>
      </c>
      <c r="D39" s="8">
        <f t="shared" si="0"/>
        <v>1</v>
      </c>
      <c r="E39" s="17" t="s">
        <v>44</v>
      </c>
      <c r="F39" s="14" t="s">
        <v>34</v>
      </c>
      <c r="G39" s="2" t="s">
        <v>38</v>
      </c>
      <c r="H39" s="18">
        <v>41486.438888888886</v>
      </c>
      <c r="I39" s="19">
        <v>7.65</v>
      </c>
      <c r="J39" s="12">
        <v>8.42</v>
      </c>
      <c r="K39" s="13">
        <f t="shared" si="1"/>
        <v>8.42</v>
      </c>
      <c r="M39" s="19">
        <v>7.3</v>
      </c>
      <c r="N39" s="12">
        <v>8.9</v>
      </c>
    </row>
    <row r="40" spans="1:14" ht="15" customHeight="1" x14ac:dyDescent="0.25">
      <c r="A40" t="s">
        <v>12</v>
      </c>
      <c r="B40">
        <v>28</v>
      </c>
      <c r="C40" t="s">
        <v>20</v>
      </c>
      <c r="D40" s="8">
        <f t="shared" si="0"/>
        <v>1</v>
      </c>
      <c r="E40" s="17" t="s">
        <v>41</v>
      </c>
      <c r="F40" s="14" t="s">
        <v>34</v>
      </c>
      <c r="G40" s="2" t="s">
        <v>38</v>
      </c>
      <c r="H40" s="18">
        <v>41492.645138888889</v>
      </c>
      <c r="I40" s="19">
        <v>5.55</v>
      </c>
      <c r="J40" s="12">
        <v>5.56</v>
      </c>
      <c r="K40" s="13">
        <f t="shared" si="1"/>
        <v>5.56</v>
      </c>
      <c r="M40" s="19">
        <v>7.65</v>
      </c>
      <c r="N40" s="12">
        <v>8.42</v>
      </c>
    </row>
    <row r="41" spans="1:14" ht="15" customHeight="1" x14ac:dyDescent="0.25">
      <c r="A41" t="s">
        <v>12</v>
      </c>
      <c r="B41">
        <v>43</v>
      </c>
      <c r="C41" t="s">
        <v>20</v>
      </c>
      <c r="D41" s="8">
        <f t="shared" si="0"/>
        <v>1</v>
      </c>
      <c r="E41" s="17" t="s">
        <v>45</v>
      </c>
      <c r="F41" s="14" t="s">
        <v>34</v>
      </c>
      <c r="G41" s="2" t="s">
        <v>38</v>
      </c>
      <c r="H41" s="18">
        <v>41493.597916666666</v>
      </c>
      <c r="I41" s="19">
        <v>8.66</v>
      </c>
      <c r="J41" s="12">
        <v>9.1300000000000008</v>
      </c>
      <c r="K41" s="13">
        <f t="shared" si="1"/>
        <v>9.1300000000000008</v>
      </c>
      <c r="M41" s="19">
        <v>6.72</v>
      </c>
      <c r="N41" s="12">
        <v>8.5399999999999991</v>
      </c>
    </row>
    <row r="42" spans="1:14" ht="15" customHeight="1" x14ac:dyDescent="0.25">
      <c r="A42" t="s">
        <v>12</v>
      </c>
      <c r="B42">
        <v>50</v>
      </c>
      <c r="C42" t="s">
        <v>20</v>
      </c>
      <c r="D42" s="8">
        <f t="shared" si="0"/>
        <v>1</v>
      </c>
      <c r="E42" s="17" t="s">
        <v>46</v>
      </c>
      <c r="F42" s="14" t="s">
        <v>34</v>
      </c>
      <c r="G42" s="2" t="s">
        <v>38</v>
      </c>
      <c r="H42" s="18">
        <v>41493.636111111111</v>
      </c>
      <c r="I42" s="19">
        <v>8.25</v>
      </c>
      <c r="J42" s="12">
        <v>9.19</v>
      </c>
      <c r="K42" s="13">
        <f t="shared" si="1"/>
        <v>9.19</v>
      </c>
      <c r="M42" s="19">
        <v>7.04</v>
      </c>
      <c r="N42" s="12">
        <v>8.49</v>
      </c>
    </row>
    <row r="43" spans="1:14" ht="15" customHeight="1" x14ac:dyDescent="0.25">
      <c r="A43" t="s">
        <v>12</v>
      </c>
      <c r="B43">
        <v>55</v>
      </c>
      <c r="C43" t="s">
        <v>20</v>
      </c>
      <c r="D43" s="8">
        <f t="shared" si="0"/>
        <v>1</v>
      </c>
      <c r="E43" s="17" t="s">
        <v>39</v>
      </c>
      <c r="F43" s="14" t="s">
        <v>34</v>
      </c>
      <c r="G43" s="2" t="s">
        <v>38</v>
      </c>
      <c r="H43" s="18">
        <v>41493.963194444441</v>
      </c>
      <c r="I43" s="19">
        <v>6.47</v>
      </c>
      <c r="J43" s="12">
        <v>3.66</v>
      </c>
      <c r="K43" s="13">
        <f t="shared" si="1"/>
        <v>3.66</v>
      </c>
      <c r="M43" s="19">
        <v>6.26</v>
      </c>
      <c r="N43" s="12">
        <v>9.0299999999999994</v>
      </c>
    </row>
    <row r="44" spans="1:14" ht="15" customHeight="1" x14ac:dyDescent="0.25">
      <c r="A44" t="s">
        <v>12</v>
      </c>
      <c r="B44">
        <v>59</v>
      </c>
      <c r="C44" t="s">
        <v>20</v>
      </c>
      <c r="D44" s="8">
        <f t="shared" si="0"/>
        <v>1</v>
      </c>
      <c r="E44" s="17" t="s">
        <v>47</v>
      </c>
      <c r="F44" s="14" t="s">
        <v>34</v>
      </c>
      <c r="G44" s="2" t="s">
        <v>38</v>
      </c>
      <c r="H44" s="18">
        <v>41494.61041666667</v>
      </c>
      <c r="I44" s="19">
        <v>2.67</v>
      </c>
      <c r="J44" s="12">
        <v>5.82</v>
      </c>
      <c r="K44" s="13">
        <f t="shared" si="1"/>
        <v>5.82</v>
      </c>
      <c r="M44" s="19">
        <v>8.66</v>
      </c>
      <c r="N44" s="12">
        <v>9.1300000000000008</v>
      </c>
    </row>
    <row r="45" spans="1:14" ht="15" customHeight="1" x14ac:dyDescent="0.25">
      <c r="A45" t="s">
        <v>12</v>
      </c>
      <c r="B45">
        <v>62</v>
      </c>
      <c r="C45" t="s">
        <v>20</v>
      </c>
      <c r="D45" s="8">
        <f t="shared" si="0"/>
        <v>1</v>
      </c>
      <c r="E45" s="17" t="s">
        <v>48</v>
      </c>
      <c r="F45" s="14" t="s">
        <v>34</v>
      </c>
      <c r="G45" s="2" t="s">
        <v>38</v>
      </c>
      <c r="H45" s="18">
        <v>41495.216666666667</v>
      </c>
      <c r="I45" s="19">
        <v>5.75</v>
      </c>
      <c r="J45" s="12">
        <v>6.12</v>
      </c>
      <c r="K45" s="13">
        <f t="shared" si="1"/>
        <v>6.12</v>
      </c>
      <c r="M45" s="19">
        <v>8.18</v>
      </c>
      <c r="N45" s="12">
        <v>8.42</v>
      </c>
    </row>
    <row r="46" spans="1:14" ht="15" customHeight="1" x14ac:dyDescent="0.25">
      <c r="A46" t="s">
        <v>12</v>
      </c>
      <c r="B46">
        <v>70</v>
      </c>
      <c r="C46" t="s">
        <v>20</v>
      </c>
      <c r="D46" s="8">
        <f t="shared" si="0"/>
        <v>1</v>
      </c>
      <c r="E46" s="17" t="s">
        <v>37</v>
      </c>
      <c r="F46" s="14" t="s">
        <v>34</v>
      </c>
      <c r="G46" s="2" t="s">
        <v>38</v>
      </c>
      <c r="H46" s="18">
        <v>41495.597916666666</v>
      </c>
      <c r="I46" s="19">
        <v>2.48</v>
      </c>
      <c r="J46" s="12">
        <v>5.43</v>
      </c>
      <c r="K46" s="13">
        <f t="shared" si="1"/>
        <v>5.43</v>
      </c>
      <c r="M46" s="19">
        <v>6.4</v>
      </c>
      <c r="N46" s="12">
        <v>7.47</v>
      </c>
    </row>
    <row r="47" spans="1:14" ht="15" customHeight="1" x14ac:dyDescent="0.25">
      <c r="A47" t="s">
        <v>12</v>
      </c>
      <c r="B47">
        <v>33</v>
      </c>
      <c r="C47" t="s">
        <v>20</v>
      </c>
      <c r="D47" s="8">
        <f t="shared" si="0"/>
        <v>1</v>
      </c>
      <c r="E47" s="17" t="s">
        <v>49</v>
      </c>
      <c r="F47" s="14" t="s">
        <v>34</v>
      </c>
      <c r="G47" s="2" t="s">
        <v>38</v>
      </c>
      <c r="H47" s="18">
        <v>41495.947916666664</v>
      </c>
      <c r="I47" s="19">
        <v>7.56</v>
      </c>
      <c r="J47" s="12">
        <v>9.1</v>
      </c>
      <c r="K47" s="13">
        <f t="shared" si="1"/>
        <v>9.1</v>
      </c>
      <c r="M47" s="19">
        <v>6.56</v>
      </c>
      <c r="N47" s="12">
        <v>8.08</v>
      </c>
    </row>
    <row r="48" spans="1:14" ht="15" customHeight="1" x14ac:dyDescent="0.25">
      <c r="A48" t="s">
        <v>12</v>
      </c>
      <c r="B48">
        <v>35</v>
      </c>
      <c r="C48" t="s">
        <v>20</v>
      </c>
      <c r="D48" s="8">
        <f t="shared" si="0"/>
        <v>1</v>
      </c>
      <c r="E48" s="17" t="s">
        <v>50</v>
      </c>
      <c r="F48" s="14" t="s">
        <v>34</v>
      </c>
      <c r="G48" s="2" t="s">
        <v>38</v>
      </c>
      <c r="H48" s="18">
        <v>41496.760416666664</v>
      </c>
      <c r="I48" s="19">
        <v>4.6900000000000004</v>
      </c>
      <c r="J48" s="12">
        <v>5.26</v>
      </c>
      <c r="K48" s="13">
        <f t="shared" si="1"/>
        <v>5.26</v>
      </c>
      <c r="M48" s="19">
        <v>7.11</v>
      </c>
      <c r="N48" s="12">
        <v>8.33</v>
      </c>
    </row>
    <row r="49" spans="1:14" ht="15" customHeight="1" x14ac:dyDescent="0.25">
      <c r="A49" t="s">
        <v>12</v>
      </c>
      <c r="B49">
        <v>38</v>
      </c>
      <c r="C49" t="s">
        <v>20</v>
      </c>
      <c r="D49" s="8">
        <f t="shared" si="0"/>
        <v>1</v>
      </c>
      <c r="E49" s="17" t="s">
        <v>43</v>
      </c>
      <c r="F49" s="14" t="s">
        <v>34</v>
      </c>
      <c r="G49" s="2" t="s">
        <v>38</v>
      </c>
      <c r="H49" s="18">
        <v>41496.947916666664</v>
      </c>
      <c r="I49" s="19">
        <v>7.3</v>
      </c>
      <c r="J49" s="12">
        <v>8.9</v>
      </c>
      <c r="K49" s="13">
        <f t="shared" si="1"/>
        <v>8.9</v>
      </c>
      <c r="M49" s="19">
        <v>7.02</v>
      </c>
      <c r="N49" s="12">
        <v>8.34</v>
      </c>
    </row>
    <row r="50" spans="1:14" ht="15" customHeight="1" x14ac:dyDescent="0.25">
      <c r="A50" t="s">
        <v>12</v>
      </c>
      <c r="B50">
        <v>40</v>
      </c>
      <c r="C50" t="s">
        <v>20</v>
      </c>
      <c r="D50" s="8">
        <f t="shared" si="0"/>
        <v>1</v>
      </c>
      <c r="E50" s="17" t="s">
        <v>51</v>
      </c>
      <c r="F50" s="14" t="s">
        <v>34</v>
      </c>
      <c r="G50" s="2" t="s">
        <v>38</v>
      </c>
      <c r="H50" s="18">
        <v>41497.871527777781</v>
      </c>
      <c r="I50" s="19">
        <v>6.72</v>
      </c>
      <c r="J50" s="12">
        <v>8.5399999999999991</v>
      </c>
      <c r="K50" s="13">
        <f t="shared" si="1"/>
        <v>8.5399999999999991</v>
      </c>
      <c r="M50" s="19">
        <v>5.84</v>
      </c>
      <c r="N50" s="12">
        <v>7.18</v>
      </c>
    </row>
    <row r="51" spans="1:14" ht="15" customHeight="1" x14ac:dyDescent="0.25">
      <c r="A51" t="s">
        <v>12</v>
      </c>
      <c r="B51">
        <v>41</v>
      </c>
      <c r="C51" t="s">
        <v>20</v>
      </c>
      <c r="D51" s="8">
        <f t="shared" si="0"/>
        <v>1</v>
      </c>
      <c r="E51" s="17" t="s">
        <v>52</v>
      </c>
      <c r="F51" s="14" t="s">
        <v>34</v>
      </c>
      <c r="G51" s="2" t="s">
        <v>38</v>
      </c>
      <c r="H51" s="18">
        <v>41498.581250000003</v>
      </c>
      <c r="I51" s="19">
        <v>7.04</v>
      </c>
      <c r="J51" s="12">
        <v>8.49</v>
      </c>
      <c r="K51" s="13">
        <f t="shared" si="1"/>
        <v>8.49</v>
      </c>
      <c r="M51" s="19">
        <v>8.25</v>
      </c>
      <c r="N51" s="12">
        <v>9.19</v>
      </c>
    </row>
    <row r="52" spans="1:14" ht="15" customHeight="1" x14ac:dyDescent="0.25">
      <c r="A52" t="s">
        <v>12</v>
      </c>
      <c r="B52">
        <v>42</v>
      </c>
      <c r="C52" t="s">
        <v>20</v>
      </c>
      <c r="D52" s="8">
        <f t="shared" si="0"/>
        <v>1</v>
      </c>
      <c r="E52" s="17" t="s">
        <v>53</v>
      </c>
      <c r="F52" s="14" t="s">
        <v>34</v>
      </c>
      <c r="G52" s="2" t="s">
        <v>38</v>
      </c>
      <c r="H52" s="18">
        <v>41498.95208333333</v>
      </c>
      <c r="I52" s="19">
        <v>6.26</v>
      </c>
      <c r="J52" s="12">
        <v>9.0299999999999994</v>
      </c>
      <c r="K52" s="13">
        <f t="shared" si="1"/>
        <v>9.0299999999999994</v>
      </c>
      <c r="M52" s="19">
        <v>6.75</v>
      </c>
      <c r="N52" s="12">
        <v>6.57</v>
      </c>
    </row>
    <row r="53" spans="1:14" ht="15" customHeight="1" x14ac:dyDescent="0.25">
      <c r="A53" t="s">
        <v>12</v>
      </c>
      <c r="B53">
        <v>47</v>
      </c>
      <c r="C53" t="s">
        <v>20</v>
      </c>
      <c r="D53" s="8">
        <f t="shared" si="0"/>
        <v>1</v>
      </c>
      <c r="E53" s="17" t="s">
        <v>54</v>
      </c>
      <c r="F53" s="14" t="s">
        <v>34</v>
      </c>
      <c r="G53" s="2" t="s">
        <v>38</v>
      </c>
      <c r="H53" s="18">
        <v>41499.588888888888</v>
      </c>
      <c r="I53" s="19">
        <v>7.11</v>
      </c>
      <c r="J53" s="12">
        <v>8.33</v>
      </c>
      <c r="K53" s="13">
        <f t="shared" si="1"/>
        <v>8.33</v>
      </c>
      <c r="M53" s="19">
        <v>7.42</v>
      </c>
      <c r="N53" s="12">
        <v>7.83</v>
      </c>
    </row>
    <row r="54" spans="1:14" ht="15" customHeight="1" x14ac:dyDescent="0.25">
      <c r="A54" t="s">
        <v>12</v>
      </c>
      <c r="B54">
        <v>48</v>
      </c>
      <c r="C54" t="s">
        <v>20</v>
      </c>
      <c r="D54" s="8">
        <f t="shared" si="0"/>
        <v>1</v>
      </c>
      <c r="E54" s="17" t="s">
        <v>55</v>
      </c>
      <c r="F54" s="14" t="s">
        <v>34</v>
      </c>
      <c r="G54" s="2" t="s">
        <v>38</v>
      </c>
      <c r="H54" s="18">
        <v>41500.947916666664</v>
      </c>
      <c r="I54" s="19">
        <v>7.02</v>
      </c>
      <c r="J54" s="12">
        <v>8.34</v>
      </c>
      <c r="K54" s="13">
        <f t="shared" si="1"/>
        <v>8.34</v>
      </c>
      <c r="M54" s="19">
        <v>7.43</v>
      </c>
      <c r="N54" s="12">
        <v>7.57</v>
      </c>
    </row>
    <row r="55" spans="1:14" ht="15" customHeight="1" x14ac:dyDescent="0.25">
      <c r="A55" t="s">
        <v>12</v>
      </c>
      <c r="B55">
        <v>49</v>
      </c>
      <c r="C55" t="s">
        <v>20</v>
      </c>
      <c r="D55" s="8">
        <f t="shared" si="0"/>
        <v>1</v>
      </c>
      <c r="E55" s="14" t="s">
        <v>56</v>
      </c>
      <c r="F55" s="14" t="s">
        <v>34</v>
      </c>
      <c r="G55" s="2" t="s">
        <v>38</v>
      </c>
      <c r="H55" s="15">
        <v>41500.949999999997</v>
      </c>
      <c r="I55" s="9">
        <v>5.84</v>
      </c>
      <c r="J55" s="12">
        <v>7.18</v>
      </c>
      <c r="K55" s="13">
        <f t="shared" si="1"/>
        <v>7.18</v>
      </c>
      <c r="M55" s="9">
        <v>13.5</v>
      </c>
      <c r="N55" s="12">
        <v>12.3</v>
      </c>
    </row>
    <row r="56" spans="1:14" ht="15" customHeight="1" x14ac:dyDescent="0.25">
      <c r="A56" t="s">
        <v>12</v>
      </c>
      <c r="B56">
        <v>29</v>
      </c>
      <c r="C56" t="s">
        <v>20</v>
      </c>
      <c r="D56" s="8">
        <f t="shared" si="0"/>
        <v>1</v>
      </c>
      <c r="E56" s="14" t="s">
        <v>41</v>
      </c>
      <c r="F56" s="14" t="s">
        <v>34</v>
      </c>
      <c r="G56" s="2" t="s">
        <v>38</v>
      </c>
      <c r="H56" s="15">
        <v>41516.664583333331</v>
      </c>
      <c r="I56" s="9">
        <v>7.42</v>
      </c>
      <c r="J56" s="12">
        <v>7.59</v>
      </c>
      <c r="K56" s="13">
        <f t="shared" si="1"/>
        <v>7.59</v>
      </c>
      <c r="M56" s="9">
        <v>6.47</v>
      </c>
      <c r="N56" s="12">
        <v>3.66</v>
      </c>
    </row>
    <row r="57" spans="1:14" ht="15" customHeight="1" x14ac:dyDescent="0.25">
      <c r="A57" t="s">
        <v>12</v>
      </c>
      <c r="B57">
        <v>44</v>
      </c>
      <c r="C57" t="s">
        <v>20</v>
      </c>
      <c r="D57" s="8">
        <f t="shared" si="0"/>
        <v>1</v>
      </c>
      <c r="E57" s="14" t="s">
        <v>45</v>
      </c>
      <c r="F57" s="14" t="s">
        <v>34</v>
      </c>
      <c r="G57" s="2" t="s">
        <v>38</v>
      </c>
      <c r="H57" s="15">
        <v>41517.720833333333</v>
      </c>
      <c r="I57" s="9">
        <v>8.18</v>
      </c>
      <c r="J57" s="12">
        <v>8.42</v>
      </c>
      <c r="K57" s="13">
        <f t="shared" si="1"/>
        <v>8.42</v>
      </c>
      <c r="M57" s="9">
        <v>7.7</v>
      </c>
      <c r="N57" s="12">
        <v>8.19</v>
      </c>
    </row>
    <row r="58" spans="1:14" ht="15" customHeight="1" x14ac:dyDescent="0.25">
      <c r="A58" t="s">
        <v>12</v>
      </c>
      <c r="B58">
        <v>51</v>
      </c>
      <c r="C58" t="s">
        <v>20</v>
      </c>
      <c r="D58" s="8">
        <f t="shared" si="0"/>
        <v>1</v>
      </c>
      <c r="E58" s="14" t="s">
        <v>46</v>
      </c>
      <c r="F58" s="14" t="s">
        <v>34</v>
      </c>
      <c r="G58" s="2" t="s">
        <v>38</v>
      </c>
      <c r="H58" s="15">
        <v>41518.599305555559</v>
      </c>
      <c r="I58" s="9">
        <v>6.75</v>
      </c>
      <c r="J58" s="12">
        <v>6.57</v>
      </c>
      <c r="K58" s="13">
        <f t="shared" si="1"/>
        <v>6.57</v>
      </c>
      <c r="M58" s="9">
        <v>7.54</v>
      </c>
      <c r="N58" s="12">
        <v>8.11</v>
      </c>
    </row>
    <row r="59" spans="1:14" ht="15" customHeight="1" x14ac:dyDescent="0.25">
      <c r="A59" t="s">
        <v>12</v>
      </c>
      <c r="B59">
        <v>58</v>
      </c>
      <c r="C59" t="s">
        <v>20</v>
      </c>
      <c r="D59" s="8">
        <f t="shared" si="0"/>
        <v>1</v>
      </c>
      <c r="E59" s="14" t="s">
        <v>57</v>
      </c>
      <c r="F59" s="14" t="s">
        <v>34</v>
      </c>
      <c r="G59" s="2" t="s">
        <v>38</v>
      </c>
      <c r="H59" s="15">
        <v>41518.902777777781</v>
      </c>
      <c r="I59" s="9">
        <v>6.6</v>
      </c>
      <c r="J59" s="12">
        <v>6.66</v>
      </c>
      <c r="K59" s="13">
        <f t="shared" si="1"/>
        <v>6.66</v>
      </c>
      <c r="M59" s="9">
        <v>6.6</v>
      </c>
      <c r="N59" s="12">
        <v>6.66</v>
      </c>
    </row>
    <row r="60" spans="1:14" ht="15" customHeight="1" x14ac:dyDescent="0.25">
      <c r="A60" t="s">
        <v>12</v>
      </c>
      <c r="B60">
        <v>63</v>
      </c>
      <c r="C60" t="s">
        <v>20</v>
      </c>
      <c r="D60" s="8">
        <f t="shared" si="0"/>
        <v>1</v>
      </c>
      <c r="E60" s="14" t="s">
        <v>48</v>
      </c>
      <c r="F60" s="14" t="s">
        <v>34</v>
      </c>
      <c r="G60" s="2" t="s">
        <v>38</v>
      </c>
      <c r="H60" s="15">
        <v>41518.919444444444</v>
      </c>
      <c r="I60" s="9">
        <v>7.71</v>
      </c>
      <c r="J60" s="12">
        <v>7.71</v>
      </c>
      <c r="K60" s="13">
        <f t="shared" si="1"/>
        <v>7.71</v>
      </c>
      <c r="M60" s="9">
        <v>2.67</v>
      </c>
      <c r="N60" s="12">
        <v>5.82</v>
      </c>
    </row>
    <row r="61" spans="1:14" ht="15" customHeight="1" x14ac:dyDescent="0.25">
      <c r="A61" t="s">
        <v>12</v>
      </c>
      <c r="B61">
        <v>66</v>
      </c>
      <c r="C61" t="s">
        <v>20</v>
      </c>
      <c r="D61" s="8">
        <f t="shared" si="0"/>
        <v>1</v>
      </c>
      <c r="E61" s="14" t="s">
        <v>58</v>
      </c>
      <c r="F61" s="14" t="s">
        <v>34</v>
      </c>
      <c r="G61" s="2" t="s">
        <v>38</v>
      </c>
      <c r="H61" s="15">
        <v>41522.222222222219</v>
      </c>
      <c r="I61" s="9">
        <v>7.63</v>
      </c>
      <c r="J61" s="12">
        <v>7.93</v>
      </c>
      <c r="K61" s="13">
        <f t="shared" si="1"/>
        <v>7.93</v>
      </c>
      <c r="M61" s="9">
        <v>7.92</v>
      </c>
      <c r="N61" s="12">
        <v>7.64</v>
      </c>
    </row>
    <row r="62" spans="1:14" ht="15" customHeight="1" x14ac:dyDescent="0.25">
      <c r="A62" t="s">
        <v>12</v>
      </c>
      <c r="B62">
        <v>30</v>
      </c>
      <c r="C62" t="s">
        <v>20</v>
      </c>
      <c r="D62" s="8">
        <f t="shared" si="0"/>
        <v>1</v>
      </c>
      <c r="E62" s="14" t="s">
        <v>41</v>
      </c>
      <c r="F62" s="14" t="s">
        <v>34</v>
      </c>
      <c r="G62" s="2" t="s">
        <v>38</v>
      </c>
      <c r="H62" s="15">
        <v>41529.14166666667</v>
      </c>
      <c r="I62" s="9">
        <v>6.21</v>
      </c>
      <c r="J62" s="12">
        <v>6.75</v>
      </c>
      <c r="K62" s="13">
        <f t="shared" si="1"/>
        <v>6.75</v>
      </c>
      <c r="M62" s="9">
        <v>5.56</v>
      </c>
      <c r="N62" s="12">
        <v>6.66</v>
      </c>
    </row>
    <row r="63" spans="1:14" ht="15" customHeight="1" x14ac:dyDescent="0.25">
      <c r="A63" t="s">
        <v>12</v>
      </c>
      <c r="B63">
        <v>45</v>
      </c>
      <c r="C63" t="s">
        <v>20</v>
      </c>
      <c r="D63" s="8">
        <f t="shared" si="0"/>
        <v>1</v>
      </c>
      <c r="E63" s="14" t="s">
        <v>45</v>
      </c>
      <c r="F63" s="14" t="s">
        <v>34</v>
      </c>
      <c r="G63" s="2" t="s">
        <v>38</v>
      </c>
      <c r="H63" s="15">
        <v>41530.504166666666</v>
      </c>
      <c r="I63" s="9">
        <v>6.4</v>
      </c>
      <c r="J63" s="12">
        <v>7.47</v>
      </c>
      <c r="K63" s="13">
        <f t="shared" si="1"/>
        <v>7.47</v>
      </c>
      <c r="M63" s="9">
        <v>5.75</v>
      </c>
      <c r="N63" s="12">
        <v>6.12</v>
      </c>
    </row>
    <row r="64" spans="1:14" ht="15" customHeight="1" x14ac:dyDescent="0.25">
      <c r="A64" t="s">
        <v>12</v>
      </c>
      <c r="B64">
        <v>52</v>
      </c>
      <c r="C64" t="s">
        <v>20</v>
      </c>
      <c r="D64" s="8">
        <f t="shared" si="0"/>
        <v>1</v>
      </c>
      <c r="E64" s="14" t="s">
        <v>46</v>
      </c>
      <c r="F64" s="14" t="s">
        <v>34</v>
      </c>
      <c r="G64" s="2" t="s">
        <v>38</v>
      </c>
      <c r="H64" s="15">
        <v>41530.576388888891</v>
      </c>
      <c r="I64" s="9">
        <v>7.42</v>
      </c>
      <c r="J64" s="12">
        <v>7.83</v>
      </c>
      <c r="K64" s="13">
        <f t="shared" si="1"/>
        <v>7.83</v>
      </c>
      <c r="M64" s="9">
        <v>7.71</v>
      </c>
      <c r="N64" s="12">
        <v>7.71</v>
      </c>
    </row>
    <row r="65" spans="1:14" ht="15" customHeight="1" x14ac:dyDescent="0.25">
      <c r="A65" t="s">
        <v>12</v>
      </c>
      <c r="B65">
        <v>56</v>
      </c>
      <c r="C65" t="s">
        <v>20</v>
      </c>
      <c r="D65" s="8">
        <f t="shared" si="0"/>
        <v>1</v>
      </c>
      <c r="E65" s="14" t="s">
        <v>39</v>
      </c>
      <c r="F65" s="14" t="s">
        <v>34</v>
      </c>
      <c r="G65" s="2" t="s">
        <v>38</v>
      </c>
      <c r="H65" s="15">
        <v>41530.64166666667</v>
      </c>
      <c r="I65" s="9">
        <v>7.7</v>
      </c>
      <c r="J65" s="12">
        <v>8.19</v>
      </c>
      <c r="K65" s="13">
        <f t="shared" si="1"/>
        <v>8.19</v>
      </c>
      <c r="M65" s="9">
        <v>7.43</v>
      </c>
      <c r="N65" s="12">
        <v>7.72</v>
      </c>
    </row>
    <row r="66" spans="1:14" ht="15" customHeight="1" x14ac:dyDescent="0.25">
      <c r="A66" t="s">
        <v>12</v>
      </c>
      <c r="B66">
        <v>60</v>
      </c>
      <c r="C66" t="s">
        <v>20</v>
      </c>
      <c r="D66" s="8">
        <f t="shared" si="0"/>
        <v>1</v>
      </c>
      <c r="E66" s="14" t="s">
        <v>47</v>
      </c>
      <c r="F66" s="14" t="s">
        <v>34</v>
      </c>
      <c r="G66" s="2" t="s">
        <v>38</v>
      </c>
      <c r="H66" s="15">
        <v>41530.643750000003</v>
      </c>
      <c r="I66" s="9">
        <v>7.92</v>
      </c>
      <c r="J66" s="12">
        <v>7.64</v>
      </c>
      <c r="K66" s="13">
        <f t="shared" si="1"/>
        <v>7.64</v>
      </c>
      <c r="M66" s="9">
        <v>7.3</v>
      </c>
      <c r="N66" s="12">
        <v>7.2</v>
      </c>
    </row>
    <row r="67" spans="1:14" ht="15" customHeight="1" x14ac:dyDescent="0.25">
      <c r="A67" t="s">
        <v>12</v>
      </c>
      <c r="B67">
        <v>64</v>
      </c>
      <c r="C67" t="s">
        <v>20</v>
      </c>
      <c r="D67" s="8">
        <f t="shared" ref="D67:D130" si="2">IF(C67="1:9",10,IF(C67="2:8",5,IF(C67="5:5",2,1)))</f>
        <v>1</v>
      </c>
      <c r="E67" s="14" t="s">
        <v>48</v>
      </c>
      <c r="F67" s="14" t="s">
        <v>34</v>
      </c>
      <c r="G67" s="2" t="s">
        <v>38</v>
      </c>
      <c r="H67" s="15">
        <v>41530.654166666667</v>
      </c>
      <c r="I67" s="9">
        <v>7.43</v>
      </c>
      <c r="J67" s="12">
        <v>7.72</v>
      </c>
      <c r="K67" s="13">
        <f t="shared" ref="K67:K130" si="3">J67*D67</f>
        <v>7.72</v>
      </c>
      <c r="M67" s="9">
        <v>7.63</v>
      </c>
      <c r="N67" s="12">
        <v>7.93</v>
      </c>
    </row>
    <row r="68" spans="1:14" ht="15" customHeight="1" x14ac:dyDescent="0.25">
      <c r="A68" t="s">
        <v>12</v>
      </c>
      <c r="B68">
        <v>67</v>
      </c>
      <c r="C68" t="s">
        <v>20</v>
      </c>
      <c r="D68" s="8">
        <f t="shared" si="2"/>
        <v>1</v>
      </c>
      <c r="E68" s="14" t="s">
        <v>58</v>
      </c>
      <c r="F68" s="14" t="s">
        <v>34</v>
      </c>
      <c r="G68" s="2" t="s">
        <v>38</v>
      </c>
      <c r="H68" s="15">
        <v>41532.679861111108</v>
      </c>
      <c r="I68" s="9">
        <v>7.64</v>
      </c>
      <c r="J68" s="12">
        <v>7.04</v>
      </c>
      <c r="K68" s="13">
        <f t="shared" si="3"/>
        <v>7.04</v>
      </c>
      <c r="M68" s="9">
        <v>7.64</v>
      </c>
      <c r="N68" s="12">
        <v>7.04</v>
      </c>
    </row>
    <row r="69" spans="1:14" ht="15" customHeight="1" x14ac:dyDescent="0.25">
      <c r="A69" t="s">
        <v>12</v>
      </c>
      <c r="B69">
        <v>31</v>
      </c>
      <c r="C69" t="s">
        <v>20</v>
      </c>
      <c r="D69" s="8">
        <f t="shared" si="2"/>
        <v>1</v>
      </c>
      <c r="E69" s="9" t="s">
        <v>41</v>
      </c>
      <c r="F69" s="14" t="s">
        <v>34</v>
      </c>
      <c r="G69" s="2" t="s">
        <v>38</v>
      </c>
      <c r="H69" s="15">
        <v>41537.550000000003</v>
      </c>
      <c r="I69" s="9">
        <v>6.28</v>
      </c>
      <c r="J69" s="12">
        <v>7.7</v>
      </c>
      <c r="K69" s="13">
        <f t="shared" si="3"/>
        <v>7.7</v>
      </c>
      <c r="M69" s="9">
        <v>7.31</v>
      </c>
      <c r="N69" s="12">
        <v>7.15</v>
      </c>
    </row>
    <row r="70" spans="1:14" ht="15" customHeight="1" x14ac:dyDescent="0.25">
      <c r="A70" t="s">
        <v>12</v>
      </c>
      <c r="B70">
        <v>46</v>
      </c>
      <c r="C70" t="s">
        <v>20</v>
      </c>
      <c r="D70" s="8">
        <f t="shared" si="2"/>
        <v>1</v>
      </c>
      <c r="E70" s="9" t="s">
        <v>45</v>
      </c>
      <c r="F70" s="14" t="s">
        <v>34</v>
      </c>
      <c r="G70" s="2" t="s">
        <v>38</v>
      </c>
      <c r="H70" s="15">
        <v>41537.550694444442</v>
      </c>
      <c r="I70" s="9">
        <v>6.56</v>
      </c>
      <c r="J70" s="12">
        <v>8.08</v>
      </c>
      <c r="K70" s="13">
        <f t="shared" si="3"/>
        <v>8.08</v>
      </c>
      <c r="M70" s="9">
        <v>6.92</v>
      </c>
      <c r="N70" s="12">
        <v>10.5</v>
      </c>
    </row>
    <row r="71" spans="1:14" ht="15" customHeight="1" x14ac:dyDescent="0.25">
      <c r="A71" t="s">
        <v>12</v>
      </c>
      <c r="B71">
        <v>53</v>
      </c>
      <c r="C71" t="s">
        <v>20</v>
      </c>
      <c r="D71" s="8">
        <f t="shared" si="2"/>
        <v>1</v>
      </c>
      <c r="E71" s="9" t="s">
        <v>46</v>
      </c>
      <c r="F71" s="14" t="s">
        <v>34</v>
      </c>
      <c r="G71" s="2" t="s">
        <v>38</v>
      </c>
      <c r="H71" s="15">
        <v>41537.713888888888</v>
      </c>
      <c r="I71" s="19">
        <v>7.43</v>
      </c>
      <c r="J71" s="12">
        <v>7.57</v>
      </c>
      <c r="K71" s="13">
        <f t="shared" si="3"/>
        <v>7.57</v>
      </c>
      <c r="M71" s="19">
        <v>2.48</v>
      </c>
      <c r="N71" s="12">
        <v>5.43</v>
      </c>
    </row>
    <row r="72" spans="1:14" ht="15" customHeight="1" x14ac:dyDescent="0.25">
      <c r="A72" t="s">
        <v>12</v>
      </c>
      <c r="B72">
        <v>57</v>
      </c>
      <c r="C72" t="s">
        <v>20</v>
      </c>
      <c r="D72" s="8">
        <f t="shared" si="2"/>
        <v>1</v>
      </c>
      <c r="E72" s="19" t="s">
        <v>39</v>
      </c>
      <c r="F72" s="14" t="s">
        <v>34</v>
      </c>
      <c r="G72" s="2" t="s">
        <v>38</v>
      </c>
      <c r="H72" s="18">
        <v>41537.720138888886</v>
      </c>
      <c r="I72" s="19">
        <v>7.54</v>
      </c>
      <c r="J72" s="12">
        <v>8.11</v>
      </c>
      <c r="K72" s="13">
        <f t="shared" si="3"/>
        <v>8.11</v>
      </c>
      <c r="M72" s="19">
        <v>6.74</v>
      </c>
      <c r="N72" s="12">
        <v>7.2</v>
      </c>
    </row>
    <row r="73" spans="1:14" ht="15" customHeight="1" x14ac:dyDescent="0.25">
      <c r="A73" t="s">
        <v>12</v>
      </c>
      <c r="B73">
        <v>61</v>
      </c>
      <c r="C73" t="s">
        <v>20</v>
      </c>
      <c r="D73" s="8">
        <f t="shared" si="2"/>
        <v>1</v>
      </c>
      <c r="E73" s="19" t="s">
        <v>47</v>
      </c>
      <c r="F73" s="14" t="s">
        <v>34</v>
      </c>
      <c r="G73" s="2" t="s">
        <v>38</v>
      </c>
      <c r="H73" s="18">
        <v>41541.193749999999</v>
      </c>
      <c r="I73" s="19">
        <v>5.56</v>
      </c>
      <c r="J73" s="12">
        <v>6.66</v>
      </c>
      <c r="K73" s="13">
        <f t="shared" si="3"/>
        <v>6.66</v>
      </c>
      <c r="M73" s="19">
        <v>7.05</v>
      </c>
      <c r="N73" s="12">
        <v>7.22</v>
      </c>
    </row>
    <row r="74" spans="1:14" ht="15" customHeight="1" x14ac:dyDescent="0.25">
      <c r="A74" t="s">
        <v>12</v>
      </c>
      <c r="B74">
        <v>65</v>
      </c>
      <c r="C74" t="s">
        <v>20</v>
      </c>
      <c r="D74" s="8">
        <f t="shared" si="2"/>
        <v>1</v>
      </c>
      <c r="E74" s="19" t="s">
        <v>48</v>
      </c>
      <c r="F74" s="17" t="s">
        <v>34</v>
      </c>
      <c r="G74" s="17" t="s">
        <v>38</v>
      </c>
      <c r="H74" s="18">
        <v>41541.316666666666</v>
      </c>
      <c r="I74" s="19">
        <v>7.3</v>
      </c>
      <c r="J74" s="12">
        <v>7.2</v>
      </c>
      <c r="K74" s="13">
        <f t="shared" si="3"/>
        <v>7.2</v>
      </c>
      <c r="M74" s="24">
        <v>1.1299999999999999</v>
      </c>
      <c r="N74" s="12">
        <v>5.3800000000000001E-2</v>
      </c>
    </row>
    <row r="75" spans="1:14" ht="15" customHeight="1" x14ac:dyDescent="0.25">
      <c r="A75" t="s">
        <v>12</v>
      </c>
      <c r="B75">
        <v>68</v>
      </c>
      <c r="C75" t="s">
        <v>20</v>
      </c>
      <c r="D75" s="8">
        <f t="shared" si="2"/>
        <v>1</v>
      </c>
      <c r="E75" s="19" t="s">
        <v>58</v>
      </c>
      <c r="F75" s="17" t="s">
        <v>34</v>
      </c>
      <c r="G75" s="17" t="s">
        <v>38</v>
      </c>
      <c r="H75" s="18">
        <v>41541.371527777781</v>
      </c>
      <c r="I75" s="19">
        <v>7.31</v>
      </c>
      <c r="J75" s="12">
        <v>7.15</v>
      </c>
      <c r="K75" s="13">
        <f t="shared" si="3"/>
        <v>7.15</v>
      </c>
      <c r="M75" s="24">
        <v>2.95</v>
      </c>
      <c r="N75" s="12">
        <v>1.83</v>
      </c>
    </row>
    <row r="76" spans="1:14" ht="15" customHeight="1" x14ac:dyDescent="0.25">
      <c r="A76" t="s">
        <v>12</v>
      </c>
      <c r="B76">
        <v>71</v>
      </c>
      <c r="C76" t="s">
        <v>20</v>
      </c>
      <c r="D76" s="8">
        <f t="shared" si="2"/>
        <v>1</v>
      </c>
      <c r="E76" s="19" t="s">
        <v>37</v>
      </c>
      <c r="F76" s="17" t="s">
        <v>34</v>
      </c>
      <c r="G76" s="17" t="s">
        <v>38</v>
      </c>
      <c r="H76" s="18">
        <v>41545.655555555553</v>
      </c>
      <c r="I76" s="19">
        <v>6.74</v>
      </c>
      <c r="J76" s="12">
        <v>7.2</v>
      </c>
      <c r="K76" s="13">
        <f t="shared" si="3"/>
        <v>7.2</v>
      </c>
      <c r="M76" s="24">
        <v>1.82</v>
      </c>
      <c r="N76" s="12">
        <v>0.77500000000000002</v>
      </c>
    </row>
    <row r="77" spans="1:14" ht="15" customHeight="1" x14ac:dyDescent="0.25">
      <c r="A77" t="s">
        <v>12</v>
      </c>
      <c r="B77">
        <v>72</v>
      </c>
      <c r="C77" t="s">
        <v>20</v>
      </c>
      <c r="D77" s="8">
        <f t="shared" si="2"/>
        <v>1</v>
      </c>
      <c r="E77" s="19" t="s">
        <v>59</v>
      </c>
      <c r="F77" s="17" t="s">
        <v>34</v>
      </c>
      <c r="G77" s="17" t="s">
        <v>38</v>
      </c>
      <c r="H77" s="18">
        <v>41545.994444444441</v>
      </c>
      <c r="I77" s="19">
        <v>7.05</v>
      </c>
      <c r="J77" s="12">
        <v>7.22</v>
      </c>
      <c r="K77" s="13">
        <f t="shared" si="3"/>
        <v>7.22</v>
      </c>
      <c r="M77" s="24">
        <v>2.08</v>
      </c>
      <c r="N77" s="12">
        <v>1.44</v>
      </c>
    </row>
    <row r="78" spans="1:14" ht="15" customHeight="1" x14ac:dyDescent="0.25">
      <c r="A78" t="s">
        <v>12</v>
      </c>
      <c r="B78">
        <v>32</v>
      </c>
      <c r="C78" t="s">
        <v>20</v>
      </c>
      <c r="D78" s="8">
        <f t="shared" si="2"/>
        <v>1</v>
      </c>
      <c r="E78" s="19" t="s">
        <v>60</v>
      </c>
      <c r="F78" s="17" t="s">
        <v>34</v>
      </c>
      <c r="G78" s="17" t="s">
        <v>38</v>
      </c>
      <c r="H78" s="18">
        <v>41547.044444444444</v>
      </c>
      <c r="I78" s="19">
        <v>6.76</v>
      </c>
      <c r="J78" s="12">
        <v>7.44</v>
      </c>
      <c r="K78" s="13">
        <f t="shared" si="3"/>
        <v>7.44</v>
      </c>
      <c r="M78" s="24">
        <v>3.35</v>
      </c>
      <c r="N78" s="12">
        <v>2.34</v>
      </c>
    </row>
    <row r="79" spans="1:14" ht="15" customHeight="1" x14ac:dyDescent="0.25">
      <c r="A79" t="s">
        <v>12</v>
      </c>
      <c r="B79">
        <v>34</v>
      </c>
      <c r="C79" t="s">
        <v>20</v>
      </c>
      <c r="D79" s="8">
        <f t="shared" si="2"/>
        <v>1</v>
      </c>
      <c r="E79" s="19" t="s">
        <v>49</v>
      </c>
      <c r="F79" s="17" t="s">
        <v>34</v>
      </c>
      <c r="G79" s="17" t="s">
        <v>38</v>
      </c>
      <c r="H79" s="18">
        <v>41547.332638888889</v>
      </c>
      <c r="I79" s="19">
        <v>6.58</v>
      </c>
      <c r="J79" s="12">
        <v>6.91</v>
      </c>
      <c r="K79" s="13">
        <f t="shared" si="3"/>
        <v>6.91</v>
      </c>
      <c r="M79" s="19">
        <v>0.67700000000000005</v>
      </c>
      <c r="N79" s="12">
        <v>0.35</v>
      </c>
    </row>
    <row r="80" spans="1:14" ht="15" customHeight="1" x14ac:dyDescent="0.25">
      <c r="A80" s="20" t="s">
        <v>12</v>
      </c>
      <c r="B80">
        <v>96</v>
      </c>
      <c r="C80" t="s">
        <v>20</v>
      </c>
      <c r="D80" s="8">
        <f t="shared" si="2"/>
        <v>1</v>
      </c>
      <c r="E80" s="19" t="s">
        <v>61</v>
      </c>
      <c r="F80" s="17" t="s">
        <v>62</v>
      </c>
      <c r="G80" s="17" t="s">
        <v>63</v>
      </c>
      <c r="H80" s="22">
        <v>41334.891666666699</v>
      </c>
      <c r="I80" s="19">
        <v>4.84</v>
      </c>
      <c r="J80" s="12">
        <v>5.2</v>
      </c>
      <c r="K80" s="13">
        <f t="shared" si="3"/>
        <v>5.2</v>
      </c>
      <c r="M80" s="19">
        <v>0.63900000000000001</v>
      </c>
      <c r="N80" s="12">
        <v>0.52700000000000002</v>
      </c>
    </row>
    <row r="81" spans="1:14" ht="15" customHeight="1" x14ac:dyDescent="0.25">
      <c r="A81" s="20" t="s">
        <v>12</v>
      </c>
      <c r="B81">
        <v>106</v>
      </c>
      <c r="C81" t="s">
        <v>20</v>
      </c>
      <c r="D81" s="8">
        <f t="shared" si="2"/>
        <v>1</v>
      </c>
      <c r="E81" s="19" t="s">
        <v>64</v>
      </c>
      <c r="F81" s="17" t="s">
        <v>62</v>
      </c>
      <c r="G81" s="17" t="s">
        <v>63</v>
      </c>
      <c r="H81" s="22">
        <v>41336.052083333299</v>
      </c>
      <c r="I81" s="19">
        <v>5.12</v>
      </c>
      <c r="J81" s="12">
        <v>5.56</v>
      </c>
      <c r="K81" s="13">
        <f t="shared" si="3"/>
        <v>5.56</v>
      </c>
      <c r="M81" s="19">
        <v>4.05</v>
      </c>
      <c r="N81" s="12">
        <v>4.28</v>
      </c>
    </row>
    <row r="82" spans="1:14" ht="15" customHeight="1" x14ac:dyDescent="0.25">
      <c r="A82" s="20" t="s">
        <v>12</v>
      </c>
      <c r="B82">
        <v>118</v>
      </c>
      <c r="C82" t="s">
        <v>20</v>
      </c>
      <c r="D82" s="8">
        <f t="shared" si="2"/>
        <v>1</v>
      </c>
      <c r="E82" s="19" t="s">
        <v>65</v>
      </c>
      <c r="F82" s="17" t="s">
        <v>62</v>
      </c>
      <c r="G82" s="17" t="s">
        <v>63</v>
      </c>
      <c r="H82" s="22">
        <v>41344.7590277778</v>
      </c>
      <c r="I82" s="19">
        <v>3.06</v>
      </c>
      <c r="J82" s="12">
        <v>2.86</v>
      </c>
      <c r="K82" s="13">
        <f t="shared" si="3"/>
        <v>2.86</v>
      </c>
      <c r="M82" s="19">
        <v>1.59</v>
      </c>
      <c r="N82" s="12">
        <v>1.35</v>
      </c>
    </row>
    <row r="83" spans="1:14" ht="15" customHeight="1" x14ac:dyDescent="0.25">
      <c r="A83" s="20" t="s">
        <v>12</v>
      </c>
      <c r="B83">
        <v>84</v>
      </c>
      <c r="C83" t="s">
        <v>20</v>
      </c>
      <c r="D83" s="8">
        <f t="shared" si="2"/>
        <v>1</v>
      </c>
      <c r="E83" s="19" t="s">
        <v>66</v>
      </c>
      <c r="F83" s="17" t="s">
        <v>62</v>
      </c>
      <c r="G83" s="17" t="s">
        <v>63</v>
      </c>
      <c r="H83" s="22">
        <v>41350.464583333298</v>
      </c>
      <c r="I83" s="19">
        <v>2.19</v>
      </c>
      <c r="J83" s="12">
        <v>1.74</v>
      </c>
      <c r="K83" s="13">
        <f t="shared" si="3"/>
        <v>1.74</v>
      </c>
      <c r="M83" s="19">
        <v>3.21</v>
      </c>
      <c r="N83" s="12">
        <v>3.71</v>
      </c>
    </row>
    <row r="84" spans="1:14" ht="15" customHeight="1" x14ac:dyDescent="0.25">
      <c r="A84" s="20" t="s">
        <v>12</v>
      </c>
      <c r="B84">
        <v>89</v>
      </c>
      <c r="C84" t="s">
        <v>20</v>
      </c>
      <c r="D84" s="8">
        <f t="shared" si="2"/>
        <v>1</v>
      </c>
      <c r="E84" s="19" t="s">
        <v>67</v>
      </c>
      <c r="F84" s="17" t="s">
        <v>62</v>
      </c>
      <c r="G84" s="17" t="s">
        <v>63</v>
      </c>
      <c r="H84" s="22">
        <v>41353.404861111099</v>
      </c>
      <c r="I84" s="19">
        <v>1.71</v>
      </c>
      <c r="J84" s="12">
        <v>1.49</v>
      </c>
      <c r="K84" s="13">
        <f t="shared" si="3"/>
        <v>1.49</v>
      </c>
      <c r="M84" s="19">
        <v>1.92</v>
      </c>
      <c r="N84" s="12">
        <v>2.1</v>
      </c>
    </row>
    <row r="85" spans="1:14" ht="15" customHeight="1" x14ac:dyDescent="0.25">
      <c r="A85" s="20" t="s">
        <v>12</v>
      </c>
      <c r="B85">
        <v>92</v>
      </c>
      <c r="C85" t="s">
        <v>20</v>
      </c>
      <c r="D85" s="8">
        <f t="shared" si="2"/>
        <v>1</v>
      </c>
      <c r="E85" s="19" t="s">
        <v>68</v>
      </c>
      <c r="F85" s="17" t="s">
        <v>62</v>
      </c>
      <c r="G85" s="17" t="s">
        <v>63</v>
      </c>
      <c r="H85" s="22">
        <v>41355.266666666699</v>
      </c>
      <c r="I85" s="19">
        <v>1.59</v>
      </c>
      <c r="J85" s="12">
        <v>1.37</v>
      </c>
      <c r="K85" s="13">
        <f t="shared" si="3"/>
        <v>1.37</v>
      </c>
      <c r="M85" s="19">
        <v>2.19</v>
      </c>
      <c r="N85" s="12">
        <v>1.74</v>
      </c>
    </row>
    <row r="86" spans="1:14" ht="15" customHeight="1" x14ac:dyDescent="0.25">
      <c r="A86" s="20" t="s">
        <v>12</v>
      </c>
      <c r="B86">
        <v>80</v>
      </c>
      <c r="C86" t="s">
        <v>20</v>
      </c>
      <c r="D86" s="8">
        <f t="shared" si="2"/>
        <v>1</v>
      </c>
      <c r="E86" s="17" t="s">
        <v>69</v>
      </c>
      <c r="F86" s="17" t="s">
        <v>62</v>
      </c>
      <c r="G86" s="17" t="s">
        <v>63</v>
      </c>
      <c r="H86" s="22">
        <v>41357.1430555556</v>
      </c>
      <c r="I86" s="19">
        <v>4.05</v>
      </c>
      <c r="J86" s="12">
        <v>4.28</v>
      </c>
      <c r="K86" s="13">
        <f t="shared" si="3"/>
        <v>4.28</v>
      </c>
      <c r="M86" s="19">
        <v>1.71</v>
      </c>
      <c r="N86" s="12">
        <v>1.39</v>
      </c>
    </row>
    <row r="87" spans="1:14" ht="15" customHeight="1" x14ac:dyDescent="0.25">
      <c r="A87" s="20" t="s">
        <v>12</v>
      </c>
      <c r="B87">
        <v>107</v>
      </c>
      <c r="C87" t="s">
        <v>20</v>
      </c>
      <c r="D87" s="8">
        <f t="shared" si="2"/>
        <v>1</v>
      </c>
      <c r="E87" s="17" t="s">
        <v>70</v>
      </c>
      <c r="F87" s="17" t="s">
        <v>62</v>
      </c>
      <c r="G87" s="17" t="s">
        <v>63</v>
      </c>
      <c r="H87" s="22">
        <v>41359.881944444503</v>
      </c>
      <c r="I87" s="19">
        <v>2.62</v>
      </c>
      <c r="J87" s="12">
        <v>2.64</v>
      </c>
      <c r="K87" s="13">
        <f t="shared" si="3"/>
        <v>2.64</v>
      </c>
      <c r="M87" s="19">
        <v>1.1399999999999999</v>
      </c>
      <c r="N87" s="12">
        <v>1.17</v>
      </c>
    </row>
    <row r="88" spans="1:14" ht="15" customHeight="1" x14ac:dyDescent="0.25">
      <c r="A88" s="20" t="s">
        <v>12</v>
      </c>
      <c r="B88">
        <v>114</v>
      </c>
      <c r="C88" t="s">
        <v>20</v>
      </c>
      <c r="D88" s="8">
        <f t="shared" si="2"/>
        <v>1</v>
      </c>
      <c r="E88" s="17" t="s">
        <v>71</v>
      </c>
      <c r="F88" s="17" t="s">
        <v>62</v>
      </c>
      <c r="G88" s="17" t="s">
        <v>63</v>
      </c>
      <c r="H88" s="22">
        <v>41370.304166666698</v>
      </c>
      <c r="I88" s="19">
        <v>0.95199999999999996</v>
      </c>
      <c r="J88" s="12">
        <v>0.626</v>
      </c>
      <c r="K88" s="13">
        <f t="shared" si="3"/>
        <v>0.626</v>
      </c>
      <c r="M88" s="19">
        <v>1.07</v>
      </c>
      <c r="N88" s="12">
        <v>0.751</v>
      </c>
    </row>
    <row r="89" spans="1:14" ht="15" customHeight="1" x14ac:dyDescent="0.25">
      <c r="A89" s="20" t="s">
        <v>12</v>
      </c>
      <c r="B89">
        <v>122</v>
      </c>
      <c r="C89" t="s">
        <v>20</v>
      </c>
      <c r="D89" s="8">
        <f t="shared" si="2"/>
        <v>1</v>
      </c>
      <c r="E89" s="17" t="s">
        <v>72</v>
      </c>
      <c r="F89" s="17" t="s">
        <v>62</v>
      </c>
      <c r="G89" s="17" t="s">
        <v>63</v>
      </c>
      <c r="H89" s="22">
        <v>41372.960416666698</v>
      </c>
      <c r="I89" s="19">
        <v>1.49</v>
      </c>
      <c r="J89" s="12">
        <v>0.84399999999999997</v>
      </c>
      <c r="K89" s="13">
        <f t="shared" si="3"/>
        <v>0.84399999999999997</v>
      </c>
      <c r="M89" s="19">
        <v>1.46</v>
      </c>
      <c r="N89" s="12">
        <v>1.39</v>
      </c>
    </row>
    <row r="90" spans="1:14" ht="15" customHeight="1" x14ac:dyDescent="0.25">
      <c r="A90" s="20" t="s">
        <v>12</v>
      </c>
      <c r="B90">
        <v>85</v>
      </c>
      <c r="C90" t="s">
        <v>20</v>
      </c>
      <c r="D90" s="8">
        <f t="shared" si="2"/>
        <v>1</v>
      </c>
      <c r="E90" s="17" t="s">
        <v>73</v>
      </c>
      <c r="F90" s="17" t="s">
        <v>62</v>
      </c>
      <c r="G90" s="17" t="s">
        <v>63</v>
      </c>
      <c r="H90" s="22">
        <v>41375.2097222222</v>
      </c>
      <c r="I90" s="19">
        <v>1.71</v>
      </c>
      <c r="J90" s="12">
        <v>1.39</v>
      </c>
      <c r="K90" s="13">
        <f t="shared" si="3"/>
        <v>1.39</v>
      </c>
      <c r="M90" s="19">
        <v>1.71</v>
      </c>
      <c r="N90" s="12">
        <v>1.49</v>
      </c>
    </row>
    <row r="91" spans="1:14" ht="15" customHeight="1" x14ac:dyDescent="0.25">
      <c r="A91" s="20" t="s">
        <v>12</v>
      </c>
      <c r="B91">
        <v>87</v>
      </c>
      <c r="C91" t="s">
        <v>20</v>
      </c>
      <c r="D91" s="8">
        <f t="shared" si="2"/>
        <v>1</v>
      </c>
      <c r="E91" s="17" t="s">
        <v>74</v>
      </c>
      <c r="F91" s="17" t="s">
        <v>62</v>
      </c>
      <c r="G91" s="17" t="s">
        <v>63</v>
      </c>
      <c r="H91" s="22">
        <v>41378.144444444399</v>
      </c>
      <c r="I91" s="19">
        <v>1.07</v>
      </c>
      <c r="J91" s="12">
        <v>0.751</v>
      </c>
      <c r="K91" s="13">
        <f t="shared" si="3"/>
        <v>0.751</v>
      </c>
      <c r="M91" s="19">
        <v>1.82</v>
      </c>
      <c r="N91" s="12">
        <v>1.67</v>
      </c>
    </row>
    <row r="92" spans="1:14" ht="15" customHeight="1" x14ac:dyDescent="0.25">
      <c r="A92" s="20" t="s">
        <v>12</v>
      </c>
      <c r="B92">
        <v>90</v>
      </c>
      <c r="C92" t="s">
        <v>20</v>
      </c>
      <c r="D92" s="8">
        <f t="shared" si="2"/>
        <v>1</v>
      </c>
      <c r="E92" s="17" t="s">
        <v>75</v>
      </c>
      <c r="F92" s="17" t="s">
        <v>62</v>
      </c>
      <c r="G92" s="17" t="s">
        <v>63</v>
      </c>
      <c r="H92" s="22">
        <v>41378.309027777803</v>
      </c>
      <c r="I92" s="19">
        <v>1.82</v>
      </c>
      <c r="J92" s="12">
        <v>1.67</v>
      </c>
      <c r="K92" s="13">
        <f t="shared" si="3"/>
        <v>1.67</v>
      </c>
      <c r="M92" s="19">
        <v>0.35699999999999998</v>
      </c>
      <c r="N92" s="12">
        <v>4.53E-2</v>
      </c>
    </row>
    <row r="93" spans="1:14" ht="15" customHeight="1" x14ac:dyDescent="0.25">
      <c r="A93" s="20" t="s">
        <v>12</v>
      </c>
      <c r="B93">
        <v>93</v>
      </c>
      <c r="C93" t="s">
        <v>20</v>
      </c>
      <c r="D93" s="8">
        <f t="shared" si="2"/>
        <v>1</v>
      </c>
      <c r="E93" s="17" t="s">
        <v>76</v>
      </c>
      <c r="F93" s="17" t="s">
        <v>62</v>
      </c>
      <c r="G93" s="17" t="s">
        <v>63</v>
      </c>
      <c r="H93" s="22">
        <v>41379.766666666699</v>
      </c>
      <c r="I93" s="19">
        <v>1.91</v>
      </c>
      <c r="J93" s="12">
        <v>1.52</v>
      </c>
      <c r="K93" s="13">
        <f t="shared" si="3"/>
        <v>1.52</v>
      </c>
      <c r="M93" s="19">
        <v>1.59</v>
      </c>
      <c r="N93" s="12">
        <v>1.37</v>
      </c>
    </row>
    <row r="94" spans="1:14" ht="15" customHeight="1" x14ac:dyDescent="0.25">
      <c r="A94" s="20" t="s">
        <v>12</v>
      </c>
      <c r="B94">
        <v>95</v>
      </c>
      <c r="C94" t="s">
        <v>20</v>
      </c>
      <c r="D94" s="8">
        <f t="shared" si="2"/>
        <v>1</v>
      </c>
      <c r="E94" s="17" t="s">
        <v>77</v>
      </c>
      <c r="F94" s="17" t="s">
        <v>62</v>
      </c>
      <c r="G94" s="17" t="s">
        <v>63</v>
      </c>
      <c r="H94" s="22">
        <v>41382.982638888898</v>
      </c>
      <c r="I94" s="19">
        <v>2.09</v>
      </c>
      <c r="J94" s="12">
        <v>1.62</v>
      </c>
      <c r="K94" s="13">
        <f t="shared" si="3"/>
        <v>1.62</v>
      </c>
      <c r="M94" s="19">
        <v>1.91</v>
      </c>
      <c r="N94" s="12">
        <v>1.52</v>
      </c>
    </row>
    <row r="95" spans="1:14" ht="15" customHeight="1" x14ac:dyDescent="0.25">
      <c r="A95" s="20" t="s">
        <v>12</v>
      </c>
      <c r="B95">
        <v>100</v>
      </c>
      <c r="C95" t="s">
        <v>20</v>
      </c>
      <c r="D95" s="8">
        <f t="shared" si="2"/>
        <v>1</v>
      </c>
      <c r="E95" s="17" t="s">
        <v>78</v>
      </c>
      <c r="F95" s="17" t="s">
        <v>62</v>
      </c>
      <c r="G95" s="17" t="s">
        <v>63</v>
      </c>
      <c r="H95" s="22">
        <v>41384.8618055556</v>
      </c>
      <c r="I95" s="19">
        <v>2.13</v>
      </c>
      <c r="J95" s="12">
        <v>1.81</v>
      </c>
      <c r="K95" s="13">
        <f t="shared" si="3"/>
        <v>1.81</v>
      </c>
      <c r="M95" s="19">
        <v>1.22</v>
      </c>
      <c r="N95" s="12">
        <v>2.2400000000000002</v>
      </c>
    </row>
    <row r="96" spans="1:14" ht="15" customHeight="1" x14ac:dyDescent="0.25">
      <c r="A96" s="20" t="s">
        <v>12</v>
      </c>
      <c r="B96">
        <v>101</v>
      </c>
      <c r="C96" t="s">
        <v>20</v>
      </c>
      <c r="D96" s="8">
        <f t="shared" si="2"/>
        <v>1</v>
      </c>
      <c r="E96" s="17" t="s">
        <v>79</v>
      </c>
      <c r="F96" s="17" t="s">
        <v>62</v>
      </c>
      <c r="G96" s="17" t="s">
        <v>63</v>
      </c>
      <c r="H96" s="22">
        <v>41385.03125</v>
      </c>
      <c r="I96" s="19">
        <v>1.79</v>
      </c>
      <c r="J96" s="12">
        <v>1.77</v>
      </c>
      <c r="K96" s="13">
        <f t="shared" si="3"/>
        <v>1.77</v>
      </c>
      <c r="M96" s="19">
        <v>2.09</v>
      </c>
      <c r="N96" s="12">
        <v>1.62</v>
      </c>
    </row>
    <row r="97" spans="1:14" ht="15" customHeight="1" x14ac:dyDescent="0.25">
      <c r="A97" s="20" t="s">
        <v>12</v>
      </c>
      <c r="B97">
        <v>127</v>
      </c>
      <c r="C97" t="s">
        <v>20</v>
      </c>
      <c r="D97" s="8">
        <f t="shared" si="2"/>
        <v>1</v>
      </c>
      <c r="E97" s="17" t="s">
        <v>80</v>
      </c>
      <c r="F97" s="17" t="s">
        <v>62</v>
      </c>
      <c r="G97" s="17" t="s">
        <v>63</v>
      </c>
      <c r="H97" s="22">
        <v>41386.618750000001</v>
      </c>
      <c r="I97" s="19">
        <v>1.81</v>
      </c>
      <c r="J97" s="12">
        <v>1.42</v>
      </c>
      <c r="K97" s="13">
        <f t="shared" si="3"/>
        <v>1.42</v>
      </c>
      <c r="M97" s="19">
        <v>4.84</v>
      </c>
      <c r="N97" s="12">
        <v>5.2</v>
      </c>
    </row>
    <row r="98" spans="1:14" ht="15" customHeight="1" x14ac:dyDescent="0.25">
      <c r="A98" s="20" t="s">
        <v>12</v>
      </c>
      <c r="B98">
        <v>81</v>
      </c>
      <c r="C98" t="s">
        <v>20</v>
      </c>
      <c r="D98" s="8">
        <f t="shared" si="2"/>
        <v>1</v>
      </c>
      <c r="E98" s="17" t="s">
        <v>69</v>
      </c>
      <c r="F98" s="17" t="s">
        <v>62</v>
      </c>
      <c r="G98" s="17" t="s">
        <v>63</v>
      </c>
      <c r="H98" s="22">
        <v>41387.712500000001</v>
      </c>
      <c r="I98" s="19">
        <v>1.59</v>
      </c>
      <c r="J98" s="12">
        <v>1.35</v>
      </c>
      <c r="K98" s="13">
        <f t="shared" si="3"/>
        <v>1.35</v>
      </c>
      <c r="M98" s="19">
        <v>1.34</v>
      </c>
      <c r="N98" s="12">
        <v>1.18</v>
      </c>
    </row>
    <row r="99" spans="1:14" ht="15" customHeight="1" x14ac:dyDescent="0.25">
      <c r="A99" s="20" t="s">
        <v>12</v>
      </c>
      <c r="B99">
        <v>97</v>
      </c>
      <c r="C99" t="s">
        <v>20</v>
      </c>
      <c r="D99" s="8">
        <f t="shared" si="2"/>
        <v>1</v>
      </c>
      <c r="E99" s="17" t="s">
        <v>81</v>
      </c>
      <c r="F99" s="17" t="s">
        <v>62</v>
      </c>
      <c r="G99" s="17" t="s">
        <v>63</v>
      </c>
      <c r="H99" s="22">
        <v>41388.4375</v>
      </c>
      <c r="I99" s="19">
        <v>1.34</v>
      </c>
      <c r="J99" s="12">
        <v>1.18</v>
      </c>
      <c r="K99" s="13">
        <f t="shared" si="3"/>
        <v>1.18</v>
      </c>
      <c r="M99" s="19">
        <v>0.622</v>
      </c>
      <c r="N99" s="12">
        <v>0.42899999999999999</v>
      </c>
    </row>
    <row r="100" spans="1:14" ht="15" customHeight="1" x14ac:dyDescent="0.25">
      <c r="A100" s="20" t="s">
        <v>12</v>
      </c>
      <c r="B100">
        <v>102</v>
      </c>
      <c r="C100" t="s">
        <v>20</v>
      </c>
      <c r="D100" s="8">
        <f t="shared" si="2"/>
        <v>1</v>
      </c>
      <c r="E100" s="17" t="s">
        <v>82</v>
      </c>
      <c r="F100" s="17" t="s">
        <v>62</v>
      </c>
      <c r="G100" s="17" t="s">
        <v>63</v>
      </c>
      <c r="H100" s="22">
        <v>41389.832638888904</v>
      </c>
      <c r="I100" s="19">
        <v>1.81</v>
      </c>
      <c r="J100" s="12">
        <v>1.71</v>
      </c>
      <c r="K100" s="13">
        <f t="shared" si="3"/>
        <v>1.71</v>
      </c>
      <c r="M100" s="19">
        <v>0.47199999999999998</v>
      </c>
      <c r="N100" s="12">
        <v>0.61899999999999999</v>
      </c>
    </row>
    <row r="101" spans="1:14" ht="15" customHeight="1" x14ac:dyDescent="0.25">
      <c r="A101" s="20" t="s">
        <v>12</v>
      </c>
      <c r="B101">
        <v>108</v>
      </c>
      <c r="C101" t="s">
        <v>20</v>
      </c>
      <c r="D101" s="8">
        <f t="shared" si="2"/>
        <v>1</v>
      </c>
      <c r="E101" s="17" t="s">
        <v>70</v>
      </c>
      <c r="F101" s="17" t="s">
        <v>62</v>
      </c>
      <c r="G101" s="17" t="s">
        <v>63</v>
      </c>
      <c r="H101" s="22">
        <v>41392.052777777797</v>
      </c>
      <c r="I101" s="19">
        <v>1.8</v>
      </c>
      <c r="J101" s="12">
        <v>1.85</v>
      </c>
      <c r="K101" s="13">
        <f t="shared" si="3"/>
        <v>1.85</v>
      </c>
      <c r="M101" s="19">
        <v>2.13</v>
      </c>
      <c r="N101" s="12">
        <v>1.81</v>
      </c>
    </row>
    <row r="102" spans="1:14" ht="15" customHeight="1" x14ac:dyDescent="0.25">
      <c r="A102" s="20" t="s">
        <v>12</v>
      </c>
      <c r="B102">
        <v>111</v>
      </c>
      <c r="C102" t="s">
        <v>20</v>
      </c>
      <c r="D102" s="8">
        <f t="shared" si="2"/>
        <v>1</v>
      </c>
      <c r="E102" s="17" t="s">
        <v>83</v>
      </c>
      <c r="F102" s="17" t="s">
        <v>62</v>
      </c>
      <c r="G102" s="17" t="s">
        <v>63</v>
      </c>
      <c r="H102" s="22">
        <v>41396.5625</v>
      </c>
      <c r="I102" s="19">
        <v>1.28</v>
      </c>
      <c r="J102" s="12">
        <v>1.2</v>
      </c>
      <c r="K102" s="13">
        <f t="shared" si="3"/>
        <v>1.2</v>
      </c>
      <c r="M102" s="19">
        <v>1.79</v>
      </c>
      <c r="N102" s="12">
        <v>1.77</v>
      </c>
    </row>
    <row r="103" spans="1:14" ht="15" customHeight="1" x14ac:dyDescent="0.25">
      <c r="A103" s="20" t="s">
        <v>12</v>
      </c>
      <c r="B103">
        <v>115</v>
      </c>
      <c r="C103" t="s">
        <v>20</v>
      </c>
      <c r="D103" s="8">
        <f t="shared" si="2"/>
        <v>1</v>
      </c>
      <c r="E103" s="17" t="s">
        <v>71</v>
      </c>
      <c r="F103" s="17" t="s">
        <v>62</v>
      </c>
      <c r="G103" s="17" t="s">
        <v>63</v>
      </c>
      <c r="H103" s="22">
        <v>41398.421527777798</v>
      </c>
      <c r="I103" s="19">
        <v>1.63</v>
      </c>
      <c r="J103" s="12">
        <v>1.58</v>
      </c>
      <c r="K103" s="13">
        <f t="shared" si="3"/>
        <v>1.58</v>
      </c>
      <c r="M103" s="19">
        <v>1.81</v>
      </c>
      <c r="N103" s="12">
        <v>1.71</v>
      </c>
    </row>
    <row r="104" spans="1:14" ht="15" customHeight="1" x14ac:dyDescent="0.25">
      <c r="A104" s="20" t="s">
        <v>12</v>
      </c>
      <c r="B104">
        <v>119</v>
      </c>
      <c r="C104" t="s">
        <v>20</v>
      </c>
      <c r="D104" s="8">
        <f t="shared" si="2"/>
        <v>1</v>
      </c>
      <c r="E104" s="17" t="s">
        <v>84</v>
      </c>
      <c r="F104" s="17" t="s">
        <v>62</v>
      </c>
      <c r="G104" s="17" t="s">
        <v>63</v>
      </c>
      <c r="H104" s="22">
        <v>41401.4375</v>
      </c>
      <c r="I104" s="19">
        <v>1.31</v>
      </c>
      <c r="J104" s="12">
        <v>1.32</v>
      </c>
      <c r="K104" s="13">
        <f t="shared" si="3"/>
        <v>1.32</v>
      </c>
      <c r="M104" s="19">
        <v>2.33</v>
      </c>
      <c r="N104" s="12">
        <v>2.74</v>
      </c>
    </row>
    <row r="105" spans="1:14" ht="15" customHeight="1" x14ac:dyDescent="0.25">
      <c r="A105" s="20" t="s">
        <v>12</v>
      </c>
      <c r="B105">
        <v>123</v>
      </c>
      <c r="C105" t="s">
        <v>20</v>
      </c>
      <c r="D105" s="8">
        <f t="shared" si="2"/>
        <v>1</v>
      </c>
      <c r="E105" s="17" t="s">
        <v>72</v>
      </c>
      <c r="F105" s="17" t="s">
        <v>62</v>
      </c>
      <c r="G105" s="17" t="s">
        <v>63</v>
      </c>
      <c r="H105" s="22">
        <v>41407.827083333301</v>
      </c>
      <c r="I105" s="19">
        <v>0.98199999999999998</v>
      </c>
      <c r="J105" s="12">
        <v>0.91400000000000003</v>
      </c>
      <c r="K105" s="13">
        <f t="shared" si="3"/>
        <v>0.91400000000000003</v>
      </c>
      <c r="M105" s="19">
        <v>0.67900000000000005</v>
      </c>
      <c r="N105" s="12">
        <v>0.59499999999999997</v>
      </c>
    </row>
    <row r="106" spans="1:14" ht="15" customHeight="1" x14ac:dyDescent="0.25">
      <c r="A106" s="20" t="s">
        <v>12</v>
      </c>
      <c r="B106">
        <v>125</v>
      </c>
      <c r="C106" t="s">
        <v>20</v>
      </c>
      <c r="D106" s="8">
        <f t="shared" si="2"/>
        <v>1</v>
      </c>
      <c r="E106" s="17" t="s">
        <v>85</v>
      </c>
      <c r="F106" s="17" t="s">
        <v>62</v>
      </c>
      <c r="G106" s="17" t="s">
        <v>63</v>
      </c>
      <c r="H106" s="22">
        <v>41410.057638888902</v>
      </c>
      <c r="I106" s="19">
        <v>1.21</v>
      </c>
      <c r="J106" s="12">
        <v>1.01</v>
      </c>
      <c r="K106" s="13">
        <f t="shared" si="3"/>
        <v>1.01</v>
      </c>
      <c r="M106" s="19">
        <v>0.39300000000000002</v>
      </c>
      <c r="N106" s="12">
        <v>2.5399999999999999E-2</v>
      </c>
    </row>
    <row r="107" spans="1:14" ht="15" customHeight="1" x14ac:dyDescent="0.25">
      <c r="A107" s="20" t="s">
        <v>12</v>
      </c>
      <c r="B107">
        <v>86</v>
      </c>
      <c r="C107" t="s">
        <v>20</v>
      </c>
      <c r="D107" s="8">
        <f t="shared" si="2"/>
        <v>1</v>
      </c>
      <c r="E107" s="17" t="s">
        <v>73</v>
      </c>
      <c r="F107" s="17" t="s">
        <v>62</v>
      </c>
      <c r="G107" s="17" t="s">
        <v>63</v>
      </c>
      <c r="H107" s="22">
        <v>41410.059027777803</v>
      </c>
      <c r="I107" s="19">
        <v>1.1399999999999999</v>
      </c>
      <c r="J107" s="12">
        <v>1.17</v>
      </c>
      <c r="K107" s="13">
        <f t="shared" si="3"/>
        <v>1.17</v>
      </c>
      <c r="M107" s="19">
        <v>5.12</v>
      </c>
      <c r="N107" s="12">
        <v>5.56</v>
      </c>
    </row>
    <row r="108" spans="1:14" ht="15" customHeight="1" x14ac:dyDescent="0.25">
      <c r="A108" s="20" t="s">
        <v>12</v>
      </c>
      <c r="B108">
        <v>88</v>
      </c>
      <c r="C108" t="s">
        <v>20</v>
      </c>
      <c r="D108" s="8">
        <f t="shared" si="2"/>
        <v>1</v>
      </c>
      <c r="E108" s="17" t="s">
        <v>74</v>
      </c>
      <c r="F108" s="17" t="s">
        <v>62</v>
      </c>
      <c r="G108" s="17" t="s">
        <v>63</v>
      </c>
      <c r="H108" s="22">
        <v>41417.061111111099</v>
      </c>
      <c r="I108" s="19">
        <v>1.46</v>
      </c>
      <c r="J108" s="12">
        <v>1.39</v>
      </c>
      <c r="K108" s="13">
        <f t="shared" si="3"/>
        <v>1.39</v>
      </c>
      <c r="M108" s="19">
        <v>2.62</v>
      </c>
      <c r="N108" s="12">
        <v>2.64</v>
      </c>
    </row>
    <row r="109" spans="1:14" ht="15" customHeight="1" x14ac:dyDescent="0.25">
      <c r="A109" s="20" t="s">
        <v>12</v>
      </c>
      <c r="B109">
        <v>82</v>
      </c>
      <c r="C109" t="s">
        <v>20</v>
      </c>
      <c r="D109" s="8">
        <f t="shared" si="2"/>
        <v>1</v>
      </c>
      <c r="E109" s="17" t="s">
        <v>69</v>
      </c>
      <c r="F109" s="17" t="s">
        <v>62</v>
      </c>
      <c r="G109" s="17" t="s">
        <v>63</v>
      </c>
      <c r="H109" s="22">
        <v>41424.068055555603</v>
      </c>
      <c r="I109" s="19">
        <v>3.21</v>
      </c>
      <c r="J109" s="12">
        <v>3.71</v>
      </c>
      <c r="K109" s="13">
        <f t="shared" si="3"/>
        <v>3.71</v>
      </c>
      <c r="M109" s="19">
        <v>1.8</v>
      </c>
      <c r="N109" s="12">
        <v>1.85</v>
      </c>
    </row>
    <row r="110" spans="1:14" ht="15" customHeight="1" x14ac:dyDescent="0.25">
      <c r="A110" s="20" t="s">
        <v>12</v>
      </c>
      <c r="B110">
        <v>98</v>
      </c>
      <c r="C110" t="s">
        <v>20</v>
      </c>
      <c r="D110" s="8">
        <f t="shared" si="2"/>
        <v>1</v>
      </c>
      <c r="E110" s="17" t="s">
        <v>81</v>
      </c>
      <c r="F110" s="17" t="s">
        <v>62</v>
      </c>
      <c r="G110" s="17" t="s">
        <v>63</v>
      </c>
      <c r="H110" s="22">
        <v>41428.598611111098</v>
      </c>
      <c r="I110" s="19">
        <v>0.622</v>
      </c>
      <c r="J110" s="12">
        <v>0.42899999999999999</v>
      </c>
      <c r="K110" s="13">
        <f t="shared" si="3"/>
        <v>0.42899999999999999</v>
      </c>
      <c r="M110" s="19">
        <v>0.61599999999999999</v>
      </c>
      <c r="N110" s="12">
        <v>0.52100000000000002</v>
      </c>
    </row>
    <row r="111" spans="1:14" ht="15" customHeight="1" x14ac:dyDescent="0.25">
      <c r="A111" s="20" t="s">
        <v>12</v>
      </c>
      <c r="B111">
        <v>103</v>
      </c>
      <c r="C111" t="s">
        <v>20</v>
      </c>
      <c r="D111" s="8">
        <f t="shared" si="2"/>
        <v>1</v>
      </c>
      <c r="E111" s="17" t="s">
        <v>82</v>
      </c>
      <c r="F111" s="17" t="s">
        <v>62</v>
      </c>
      <c r="G111" s="17" t="s">
        <v>63</v>
      </c>
      <c r="H111" s="22">
        <v>41431.483333333301</v>
      </c>
      <c r="I111" s="19">
        <v>2.33</v>
      </c>
      <c r="J111" s="12">
        <v>2.74</v>
      </c>
      <c r="K111" s="13">
        <f t="shared" si="3"/>
        <v>2.74</v>
      </c>
      <c r="M111" s="19">
        <v>0.53</v>
      </c>
      <c r="N111" s="12">
        <v>0.56999999999999995</v>
      </c>
    </row>
    <row r="112" spans="1:14" ht="15" customHeight="1" x14ac:dyDescent="0.25">
      <c r="A112" s="20" t="s">
        <v>12</v>
      </c>
      <c r="B112">
        <v>91</v>
      </c>
      <c r="C112" t="s">
        <v>20</v>
      </c>
      <c r="D112" s="8">
        <f t="shared" si="2"/>
        <v>1</v>
      </c>
      <c r="E112" s="17" t="s">
        <v>75</v>
      </c>
      <c r="F112" s="17" t="s">
        <v>62</v>
      </c>
      <c r="G112" s="17" t="s">
        <v>63</v>
      </c>
      <c r="H112" s="22">
        <v>41434.703472222202</v>
      </c>
      <c r="I112" s="19">
        <v>0.35699999999999998</v>
      </c>
      <c r="J112" s="12">
        <v>4.53E-2</v>
      </c>
      <c r="K112" s="13">
        <f t="shared" si="3"/>
        <v>4.53E-2</v>
      </c>
      <c r="M112" s="19">
        <v>1.28</v>
      </c>
      <c r="N112" s="12">
        <v>1.2</v>
      </c>
    </row>
    <row r="113" spans="1:14" ht="15" customHeight="1" x14ac:dyDescent="0.25">
      <c r="A113" s="20" t="s">
        <v>12</v>
      </c>
      <c r="B113">
        <v>94</v>
      </c>
      <c r="C113" t="s">
        <v>20</v>
      </c>
      <c r="D113" s="8">
        <f t="shared" si="2"/>
        <v>1</v>
      </c>
      <c r="E113" s="17" t="s">
        <v>76</v>
      </c>
      <c r="F113" s="17" t="s">
        <v>62</v>
      </c>
      <c r="G113" s="17" t="s">
        <v>63</v>
      </c>
      <c r="H113" s="22">
        <v>41440.606249999997</v>
      </c>
      <c r="I113" s="19">
        <v>1.22</v>
      </c>
      <c r="J113" s="12">
        <v>2.2400000000000002</v>
      </c>
      <c r="K113" s="13">
        <f t="shared" si="3"/>
        <v>2.2400000000000002</v>
      </c>
      <c r="M113" s="19">
        <v>0.33300000000000002</v>
      </c>
      <c r="N113" s="12">
        <v>2.41E-2</v>
      </c>
    </row>
    <row r="114" spans="1:14" ht="15" customHeight="1" x14ac:dyDescent="0.25">
      <c r="A114" s="20" t="s">
        <v>12</v>
      </c>
      <c r="B114">
        <v>78</v>
      </c>
      <c r="C114" t="s">
        <v>20</v>
      </c>
      <c r="D114" s="8">
        <f t="shared" si="2"/>
        <v>1</v>
      </c>
      <c r="E114" s="17" t="s">
        <v>62</v>
      </c>
      <c r="F114" s="17" t="s">
        <v>62</v>
      </c>
      <c r="G114" s="17" t="s">
        <v>63</v>
      </c>
      <c r="H114" s="22">
        <v>41463.672916666699</v>
      </c>
      <c r="I114" s="19">
        <v>0.67700000000000005</v>
      </c>
      <c r="J114" s="12">
        <v>0.35</v>
      </c>
      <c r="K114" s="13">
        <f t="shared" si="3"/>
        <v>0.35</v>
      </c>
      <c r="M114" s="19">
        <v>0.45300000000000001</v>
      </c>
      <c r="N114" s="12">
        <v>0.27500000000000002</v>
      </c>
    </row>
    <row r="115" spans="1:14" ht="15" customHeight="1" x14ac:dyDescent="0.25">
      <c r="A115" s="20" t="s">
        <v>12</v>
      </c>
      <c r="B115">
        <v>79</v>
      </c>
      <c r="C115" t="s">
        <v>20</v>
      </c>
      <c r="D115" s="8">
        <f t="shared" si="2"/>
        <v>1</v>
      </c>
      <c r="E115" s="17" t="s">
        <v>62</v>
      </c>
      <c r="F115" s="17" t="s">
        <v>62</v>
      </c>
      <c r="G115" s="17" t="s">
        <v>63</v>
      </c>
      <c r="H115" s="22">
        <v>41464.479166666701</v>
      </c>
      <c r="I115" s="19">
        <v>0.63900000000000001</v>
      </c>
      <c r="J115" s="12">
        <v>0.52700000000000002</v>
      </c>
      <c r="K115" s="13">
        <f t="shared" si="3"/>
        <v>0.52700000000000002</v>
      </c>
      <c r="M115" s="19">
        <v>0.95199999999999996</v>
      </c>
      <c r="N115" s="12">
        <v>0.626</v>
      </c>
    </row>
    <row r="116" spans="1:14" ht="15" customHeight="1" x14ac:dyDescent="0.25">
      <c r="A116" s="20" t="s">
        <v>12</v>
      </c>
      <c r="B116">
        <v>83</v>
      </c>
      <c r="C116" t="s">
        <v>20</v>
      </c>
      <c r="D116" s="8">
        <f t="shared" si="2"/>
        <v>1</v>
      </c>
      <c r="E116" s="17" t="s">
        <v>86</v>
      </c>
      <c r="F116" s="17" t="s">
        <v>62</v>
      </c>
      <c r="G116" s="17" t="s">
        <v>63</v>
      </c>
      <c r="H116" s="22">
        <v>41464.709027777797</v>
      </c>
      <c r="I116" s="19">
        <v>1.92</v>
      </c>
      <c r="J116" s="12">
        <v>2.1</v>
      </c>
      <c r="K116" s="13">
        <f t="shared" si="3"/>
        <v>2.1</v>
      </c>
      <c r="M116" s="19">
        <v>1.63</v>
      </c>
      <c r="N116" s="12">
        <v>1.58</v>
      </c>
    </row>
    <row r="117" spans="1:14" ht="15" customHeight="1" x14ac:dyDescent="0.25">
      <c r="A117" s="20" t="s">
        <v>12</v>
      </c>
      <c r="B117">
        <v>104</v>
      </c>
      <c r="C117" t="s">
        <v>20</v>
      </c>
      <c r="D117" s="8">
        <f t="shared" si="2"/>
        <v>1</v>
      </c>
      <c r="E117" s="17" t="s">
        <v>82</v>
      </c>
      <c r="F117" s="17" t="s">
        <v>62</v>
      </c>
      <c r="G117" s="17" t="s">
        <v>63</v>
      </c>
      <c r="H117" s="22">
        <v>41476.732638888898</v>
      </c>
      <c r="I117" s="19">
        <v>0.67900000000000005</v>
      </c>
      <c r="J117" s="12">
        <v>0.59499999999999997</v>
      </c>
      <c r="K117" s="13">
        <f t="shared" si="3"/>
        <v>0.59499999999999997</v>
      </c>
      <c r="M117" s="19">
        <v>0.33600000000000002</v>
      </c>
      <c r="N117" s="12">
        <v>2.2599999999999999E-2</v>
      </c>
    </row>
    <row r="118" spans="1:14" ht="15" customHeight="1" x14ac:dyDescent="0.25">
      <c r="A118" s="20" t="s">
        <v>12</v>
      </c>
      <c r="B118">
        <v>109</v>
      </c>
      <c r="C118" t="s">
        <v>20</v>
      </c>
      <c r="D118" s="8">
        <f t="shared" si="2"/>
        <v>1</v>
      </c>
      <c r="E118" s="19" t="s">
        <v>70</v>
      </c>
      <c r="F118" s="17" t="s">
        <v>62</v>
      </c>
      <c r="G118" s="17" t="s">
        <v>63</v>
      </c>
      <c r="H118" s="22">
        <v>41483.737500000003</v>
      </c>
      <c r="I118" s="19">
        <v>0.61599999999999999</v>
      </c>
      <c r="J118" s="12">
        <v>0.52100000000000002</v>
      </c>
      <c r="K118" s="13">
        <f t="shared" si="3"/>
        <v>0.52100000000000002</v>
      </c>
      <c r="M118" s="19">
        <v>0.42799999999999999</v>
      </c>
      <c r="N118" s="12">
        <v>0.222</v>
      </c>
    </row>
    <row r="119" spans="1:14" ht="15" customHeight="1" x14ac:dyDescent="0.25">
      <c r="A119" s="20" t="s">
        <v>12</v>
      </c>
      <c r="B119">
        <v>112</v>
      </c>
      <c r="C119" t="s">
        <v>20</v>
      </c>
      <c r="D119" s="8">
        <f t="shared" si="2"/>
        <v>1</v>
      </c>
      <c r="E119" s="17" t="s">
        <v>83</v>
      </c>
      <c r="F119" s="17" t="s">
        <v>62</v>
      </c>
      <c r="G119" s="17" t="s">
        <v>63</v>
      </c>
      <c r="H119" s="22">
        <v>41488.761805555601</v>
      </c>
      <c r="I119" s="19">
        <v>0.33300000000000002</v>
      </c>
      <c r="J119" s="12">
        <v>2.41E-2</v>
      </c>
      <c r="K119" s="13">
        <f t="shared" si="3"/>
        <v>2.41E-2</v>
      </c>
      <c r="M119" s="19">
        <v>3.06</v>
      </c>
      <c r="N119" s="12">
        <v>2.86</v>
      </c>
    </row>
    <row r="120" spans="1:14" ht="15" customHeight="1" x14ac:dyDescent="0.25">
      <c r="A120" s="20" t="s">
        <v>12</v>
      </c>
      <c r="B120">
        <v>116</v>
      </c>
      <c r="C120" t="s">
        <v>20</v>
      </c>
      <c r="D120" s="8">
        <f t="shared" si="2"/>
        <v>1</v>
      </c>
      <c r="E120" s="17" t="s">
        <v>71</v>
      </c>
      <c r="F120" s="17" t="s">
        <v>62</v>
      </c>
      <c r="G120" s="17" t="s">
        <v>63</v>
      </c>
      <c r="H120" s="22">
        <v>41494.725694444503</v>
      </c>
      <c r="I120" s="19">
        <v>0.33600000000000002</v>
      </c>
      <c r="J120" s="12">
        <v>2.2599999999999999E-2</v>
      </c>
      <c r="K120" s="13">
        <f t="shared" si="3"/>
        <v>2.2599999999999999E-2</v>
      </c>
      <c r="M120" s="19">
        <v>1.31</v>
      </c>
      <c r="N120" s="12">
        <v>1.32</v>
      </c>
    </row>
    <row r="121" spans="1:14" ht="15" customHeight="1" x14ac:dyDescent="0.25">
      <c r="A121" s="20" t="s">
        <v>12</v>
      </c>
      <c r="B121">
        <v>120</v>
      </c>
      <c r="C121" t="s">
        <v>20</v>
      </c>
      <c r="D121" s="8">
        <f t="shared" si="2"/>
        <v>1</v>
      </c>
      <c r="E121" s="17" t="s">
        <v>84</v>
      </c>
      <c r="F121" s="17" t="s">
        <v>62</v>
      </c>
      <c r="G121" s="17" t="s">
        <v>63</v>
      </c>
      <c r="H121" s="22">
        <v>41501.730555555601</v>
      </c>
      <c r="I121" s="19">
        <v>0.33200000000000002</v>
      </c>
      <c r="J121" s="12">
        <v>2.75E-2</v>
      </c>
      <c r="K121" s="13">
        <f t="shared" si="3"/>
        <v>2.75E-2</v>
      </c>
      <c r="M121" s="19">
        <v>0.33200000000000002</v>
      </c>
      <c r="N121" s="12">
        <v>2.75E-2</v>
      </c>
    </row>
    <row r="122" spans="1:14" ht="15" customHeight="1" x14ac:dyDescent="0.25">
      <c r="A122" s="20" t="s">
        <v>12</v>
      </c>
      <c r="B122">
        <v>128</v>
      </c>
      <c r="C122" t="s">
        <v>20</v>
      </c>
      <c r="D122" s="8">
        <f t="shared" si="2"/>
        <v>1</v>
      </c>
      <c r="E122" s="17" t="s">
        <v>80</v>
      </c>
      <c r="F122" s="17" t="s">
        <v>62</v>
      </c>
      <c r="G122" s="17" t="s">
        <v>63</v>
      </c>
      <c r="H122" s="22">
        <v>41502.618055555598</v>
      </c>
      <c r="I122" s="19">
        <v>0.35499999999999998</v>
      </c>
      <c r="J122" s="12">
        <v>7.5999999999999998E-2</v>
      </c>
      <c r="K122" s="13">
        <f t="shared" si="3"/>
        <v>7.5999999999999998E-2</v>
      </c>
      <c r="M122" s="19">
        <v>0.42599999999999999</v>
      </c>
      <c r="N122" s="12">
        <v>0.20799999999999999</v>
      </c>
    </row>
    <row r="123" spans="1:14" ht="15" customHeight="1" x14ac:dyDescent="0.25">
      <c r="A123" s="20" t="s">
        <v>12</v>
      </c>
      <c r="B123">
        <v>126</v>
      </c>
      <c r="C123" t="s">
        <v>20</v>
      </c>
      <c r="D123" s="8">
        <f t="shared" si="2"/>
        <v>1</v>
      </c>
      <c r="E123" s="17" t="s">
        <v>85</v>
      </c>
      <c r="F123" s="17" t="s">
        <v>62</v>
      </c>
      <c r="G123" s="17" t="s">
        <v>63</v>
      </c>
      <c r="H123" s="22">
        <v>41503.682638888902</v>
      </c>
      <c r="I123" s="19">
        <v>0.51600000000000001</v>
      </c>
      <c r="J123" s="12">
        <v>0.39</v>
      </c>
      <c r="K123" s="13">
        <f t="shared" si="3"/>
        <v>0.39</v>
      </c>
      <c r="M123" s="19">
        <v>1.49</v>
      </c>
      <c r="N123" s="12">
        <v>0.84399999999999997</v>
      </c>
    </row>
    <row r="124" spans="1:14" ht="15" customHeight="1" x14ac:dyDescent="0.25">
      <c r="A124" s="20" t="s">
        <v>12</v>
      </c>
      <c r="B124">
        <v>99</v>
      </c>
      <c r="C124" t="s">
        <v>20</v>
      </c>
      <c r="D124" s="8">
        <f t="shared" si="2"/>
        <v>1</v>
      </c>
      <c r="E124" s="17" t="s">
        <v>81</v>
      </c>
      <c r="F124" s="17" t="s">
        <v>62</v>
      </c>
      <c r="G124" s="17" t="s">
        <v>63</v>
      </c>
      <c r="H124" s="22">
        <v>41515.741666666698</v>
      </c>
      <c r="I124" s="19">
        <v>0.47199999999999998</v>
      </c>
      <c r="J124" s="12">
        <v>0.61899999999999999</v>
      </c>
      <c r="K124" s="13">
        <f t="shared" si="3"/>
        <v>0.61899999999999999</v>
      </c>
      <c r="M124" s="19">
        <v>0.98199999999999998</v>
      </c>
      <c r="N124" s="12">
        <v>0.91400000000000003</v>
      </c>
    </row>
    <row r="125" spans="1:14" ht="15" customHeight="1" x14ac:dyDescent="0.25">
      <c r="A125" s="20" t="s">
        <v>12</v>
      </c>
      <c r="B125">
        <v>105</v>
      </c>
      <c r="C125" t="s">
        <v>20</v>
      </c>
      <c r="D125" s="8">
        <f t="shared" si="2"/>
        <v>1</v>
      </c>
      <c r="E125" s="17" t="s">
        <v>82</v>
      </c>
      <c r="F125" s="17" t="s">
        <v>62</v>
      </c>
      <c r="G125" s="17" t="s">
        <v>63</v>
      </c>
      <c r="H125" s="22">
        <v>41522.748611111099</v>
      </c>
      <c r="I125" s="19">
        <v>0.39300000000000002</v>
      </c>
      <c r="J125" s="12">
        <v>2.5399999999999999E-2</v>
      </c>
      <c r="K125" s="13">
        <f t="shared" si="3"/>
        <v>2.5399999999999999E-2</v>
      </c>
      <c r="M125" s="19">
        <v>0.48</v>
      </c>
      <c r="N125" s="12">
        <v>0.26800000000000002</v>
      </c>
    </row>
    <row r="126" spans="1:14" ht="15" customHeight="1" x14ac:dyDescent="0.25">
      <c r="A126" s="20" t="s">
        <v>12</v>
      </c>
      <c r="B126">
        <v>110</v>
      </c>
      <c r="C126" t="s">
        <v>20</v>
      </c>
      <c r="D126" s="8">
        <f t="shared" si="2"/>
        <v>1</v>
      </c>
      <c r="E126" s="17" t="s">
        <v>70</v>
      </c>
      <c r="F126" s="17" t="s">
        <v>62</v>
      </c>
      <c r="G126" s="17" t="s">
        <v>63</v>
      </c>
      <c r="H126" s="22">
        <v>41529.755555555603</v>
      </c>
      <c r="I126" s="19">
        <v>0.53</v>
      </c>
      <c r="J126" s="12">
        <v>0.56999999999999995</v>
      </c>
      <c r="K126" s="13">
        <f t="shared" si="3"/>
        <v>0.56999999999999995</v>
      </c>
      <c r="M126" s="19">
        <v>1.21</v>
      </c>
      <c r="N126" s="12">
        <v>1.01</v>
      </c>
    </row>
    <row r="127" spans="1:14" ht="15" customHeight="1" x14ac:dyDescent="0.25">
      <c r="A127" s="20" t="s">
        <v>12</v>
      </c>
      <c r="B127">
        <v>113</v>
      </c>
      <c r="C127" t="s">
        <v>20</v>
      </c>
      <c r="D127" s="8">
        <f t="shared" si="2"/>
        <v>1</v>
      </c>
      <c r="E127" s="17" t="s">
        <v>83</v>
      </c>
      <c r="F127" s="17" t="s">
        <v>62</v>
      </c>
      <c r="G127" s="17" t="s">
        <v>63</v>
      </c>
      <c r="H127" s="22">
        <v>41535.314583333296</v>
      </c>
      <c r="I127" s="19">
        <v>0.45300000000000001</v>
      </c>
      <c r="J127" s="12">
        <v>0.27500000000000002</v>
      </c>
      <c r="K127" s="13">
        <f t="shared" si="3"/>
        <v>0.27500000000000002</v>
      </c>
      <c r="M127" s="19">
        <v>0.51600000000000001</v>
      </c>
      <c r="N127" s="12">
        <v>0.39</v>
      </c>
    </row>
    <row r="128" spans="1:14" ht="15" customHeight="1" x14ac:dyDescent="0.25">
      <c r="A128" s="20" t="s">
        <v>12</v>
      </c>
      <c r="B128">
        <v>117</v>
      </c>
      <c r="C128" t="s">
        <v>20</v>
      </c>
      <c r="D128" s="8">
        <f t="shared" si="2"/>
        <v>1</v>
      </c>
      <c r="E128" s="17" t="s">
        <v>71</v>
      </c>
      <c r="F128" s="17" t="s">
        <v>62</v>
      </c>
      <c r="G128" s="17" t="s">
        <v>63</v>
      </c>
      <c r="H128" s="22">
        <v>41542.320833333302</v>
      </c>
      <c r="I128" s="19">
        <v>0.42799999999999999</v>
      </c>
      <c r="J128" s="12">
        <v>0.222</v>
      </c>
      <c r="K128" s="13">
        <f t="shared" si="3"/>
        <v>0.222</v>
      </c>
      <c r="M128" s="19">
        <v>1.81</v>
      </c>
      <c r="N128" s="12">
        <v>1.42</v>
      </c>
    </row>
    <row r="129" spans="1:14" ht="15" customHeight="1" x14ac:dyDescent="0.25">
      <c r="A129" s="20" t="s">
        <v>12</v>
      </c>
      <c r="B129">
        <v>121</v>
      </c>
      <c r="C129" t="s">
        <v>20</v>
      </c>
      <c r="D129" s="8">
        <f t="shared" si="2"/>
        <v>1</v>
      </c>
      <c r="E129" s="17" t="s">
        <v>84</v>
      </c>
      <c r="F129" s="17" t="s">
        <v>62</v>
      </c>
      <c r="G129" s="17" t="s">
        <v>63</v>
      </c>
      <c r="H129" s="22">
        <v>41544.297222222202</v>
      </c>
      <c r="I129" s="19">
        <v>0.42599999999999999</v>
      </c>
      <c r="J129" s="12">
        <v>0.20799999999999999</v>
      </c>
      <c r="K129" s="13">
        <f t="shared" si="3"/>
        <v>0.20799999999999999</v>
      </c>
      <c r="M129" s="19">
        <v>0.35499999999999998</v>
      </c>
      <c r="N129" s="12">
        <v>7.5999999999999998E-2</v>
      </c>
    </row>
    <row r="130" spans="1:14" ht="15" customHeight="1" x14ac:dyDescent="0.25">
      <c r="A130" s="20" t="s">
        <v>12</v>
      </c>
      <c r="B130">
        <v>124</v>
      </c>
      <c r="C130" t="s">
        <v>20</v>
      </c>
      <c r="D130" s="8">
        <f t="shared" si="2"/>
        <v>1</v>
      </c>
      <c r="E130" s="17" t="s">
        <v>72</v>
      </c>
      <c r="F130" s="17" t="s">
        <v>62</v>
      </c>
      <c r="G130" s="17" t="s">
        <v>63</v>
      </c>
      <c r="H130" s="22">
        <v>41546.086805555598</v>
      </c>
      <c r="I130" s="19">
        <v>0.48</v>
      </c>
      <c r="J130" s="12">
        <v>0.26800000000000002</v>
      </c>
      <c r="K130" s="13">
        <f t="shared" si="3"/>
        <v>0.26800000000000002</v>
      </c>
      <c r="M130" s="19">
        <v>12.5</v>
      </c>
      <c r="N130" s="12">
        <v>13.3</v>
      </c>
    </row>
    <row r="131" spans="1:14" ht="15" customHeight="1" x14ac:dyDescent="0.25">
      <c r="A131" t="s">
        <v>12</v>
      </c>
      <c r="B131">
        <v>173</v>
      </c>
      <c r="C131" s="7" t="s">
        <v>87</v>
      </c>
      <c r="D131" s="8">
        <f t="shared" ref="D131:D194" si="4">IF(C131="1:9",10,IF(C131="2:8",5,IF(C131="5:5",2,1)))</f>
        <v>2</v>
      </c>
      <c r="E131" s="19" t="s">
        <v>88</v>
      </c>
      <c r="F131" s="19" t="s">
        <v>89</v>
      </c>
      <c r="G131" s="19" t="s">
        <v>16</v>
      </c>
      <c r="H131" s="18">
        <v>41361</v>
      </c>
      <c r="I131" s="19">
        <v>20.2</v>
      </c>
      <c r="J131" s="12">
        <v>13.6</v>
      </c>
      <c r="K131" s="13">
        <f t="shared" ref="K131:K194" si="5">J131*D131</f>
        <v>27.2</v>
      </c>
      <c r="M131" s="19">
        <v>11.6</v>
      </c>
      <c r="N131" s="12">
        <v>11.7</v>
      </c>
    </row>
    <row r="132" spans="1:14" ht="15" customHeight="1" x14ac:dyDescent="0.25">
      <c r="A132" t="s">
        <v>12</v>
      </c>
      <c r="B132">
        <v>174</v>
      </c>
      <c r="C132" s="7" t="s">
        <v>87</v>
      </c>
      <c r="D132" s="8">
        <f t="shared" si="4"/>
        <v>2</v>
      </c>
      <c r="E132" s="19" t="s">
        <v>88</v>
      </c>
      <c r="F132" s="19" t="s">
        <v>89</v>
      </c>
      <c r="G132" s="19" t="s">
        <v>16</v>
      </c>
      <c r="H132" s="18">
        <v>41361.447916666664</v>
      </c>
      <c r="I132" s="19">
        <v>29.2</v>
      </c>
      <c r="J132" s="12">
        <v>10.8</v>
      </c>
      <c r="K132" s="13">
        <f t="shared" si="5"/>
        <v>21.6</v>
      </c>
      <c r="M132" s="19">
        <v>4.38</v>
      </c>
      <c r="N132" s="12">
        <v>4.26</v>
      </c>
    </row>
    <row r="133" spans="1:14" ht="15" customHeight="1" x14ac:dyDescent="0.25">
      <c r="A133" t="s">
        <v>12</v>
      </c>
      <c r="B133">
        <v>134</v>
      </c>
      <c r="C133" t="s">
        <v>20</v>
      </c>
      <c r="D133" s="8">
        <f t="shared" si="4"/>
        <v>1</v>
      </c>
      <c r="E133" s="19" t="s">
        <v>90</v>
      </c>
      <c r="F133" s="19" t="s">
        <v>89</v>
      </c>
      <c r="G133" s="19" t="s">
        <v>16</v>
      </c>
      <c r="H133" s="18">
        <v>41376.434027777781</v>
      </c>
      <c r="I133" s="24">
        <v>5.25</v>
      </c>
      <c r="J133" s="12">
        <v>4.8499999999999996</v>
      </c>
      <c r="K133" s="13">
        <f t="shared" si="5"/>
        <v>4.8499999999999996</v>
      </c>
      <c r="M133" s="19">
        <v>13.4</v>
      </c>
      <c r="N133" s="12">
        <v>11.3</v>
      </c>
    </row>
    <row r="134" spans="1:14" ht="15" customHeight="1" x14ac:dyDescent="0.25">
      <c r="A134" t="s">
        <v>12</v>
      </c>
      <c r="B134">
        <v>180</v>
      </c>
      <c r="C134" s="7" t="s">
        <v>87</v>
      </c>
      <c r="D134" s="8">
        <f t="shared" si="4"/>
        <v>2</v>
      </c>
      <c r="E134" s="19" t="s">
        <v>91</v>
      </c>
      <c r="F134" s="19" t="s">
        <v>89</v>
      </c>
      <c r="G134" s="19" t="s">
        <v>16</v>
      </c>
      <c r="H134" s="18">
        <v>41376.4375</v>
      </c>
      <c r="I134" s="24">
        <v>25.5</v>
      </c>
      <c r="J134" s="12">
        <v>10.7</v>
      </c>
      <c r="K134" s="13">
        <f t="shared" si="5"/>
        <v>21.4</v>
      </c>
      <c r="M134" s="19">
        <v>12.4</v>
      </c>
      <c r="N134" s="12">
        <v>15.4</v>
      </c>
    </row>
    <row r="135" spans="1:14" ht="15" customHeight="1" x14ac:dyDescent="0.25">
      <c r="A135" t="s">
        <v>12</v>
      </c>
      <c r="B135">
        <v>181</v>
      </c>
      <c r="C135" s="7" t="s">
        <v>87</v>
      </c>
      <c r="D135" s="8">
        <f t="shared" si="4"/>
        <v>2</v>
      </c>
      <c r="E135" s="19" t="s">
        <v>92</v>
      </c>
      <c r="F135" s="19" t="s">
        <v>89</v>
      </c>
      <c r="G135" s="19" t="s">
        <v>16</v>
      </c>
      <c r="H135" s="18">
        <v>41376.444444444445</v>
      </c>
      <c r="I135" s="24">
        <v>27.3</v>
      </c>
      <c r="J135" s="12">
        <v>13.3</v>
      </c>
      <c r="K135" s="13">
        <f t="shared" si="5"/>
        <v>26.6</v>
      </c>
      <c r="M135" s="24">
        <v>5.25</v>
      </c>
      <c r="N135" s="12">
        <v>4.8499999999999996</v>
      </c>
    </row>
    <row r="136" spans="1:14" ht="15" customHeight="1" x14ac:dyDescent="0.25">
      <c r="A136" t="s">
        <v>12</v>
      </c>
      <c r="B136">
        <v>133</v>
      </c>
      <c r="C136" t="s">
        <v>20</v>
      </c>
      <c r="D136" s="8">
        <f t="shared" si="4"/>
        <v>1</v>
      </c>
      <c r="E136" s="19" t="s">
        <v>93</v>
      </c>
      <c r="F136" s="19" t="s">
        <v>89</v>
      </c>
      <c r="G136" s="19" t="s">
        <v>94</v>
      </c>
      <c r="H136" s="18">
        <v>41361</v>
      </c>
      <c r="I136" s="19">
        <v>12.4</v>
      </c>
      <c r="J136" s="12">
        <v>15.4</v>
      </c>
      <c r="K136" s="13">
        <f t="shared" si="5"/>
        <v>15.4</v>
      </c>
      <c r="M136" s="19">
        <v>4.7300000000000004</v>
      </c>
      <c r="N136" s="12">
        <v>4.95</v>
      </c>
    </row>
    <row r="137" spans="1:14" ht="15" customHeight="1" x14ac:dyDescent="0.25">
      <c r="A137" t="s">
        <v>12</v>
      </c>
      <c r="B137">
        <v>178</v>
      </c>
      <c r="C137" s="7" t="s">
        <v>87</v>
      </c>
      <c r="D137" s="8">
        <f t="shared" si="4"/>
        <v>2</v>
      </c>
      <c r="E137" s="19" t="s">
        <v>95</v>
      </c>
      <c r="F137" s="19" t="s">
        <v>89</v>
      </c>
      <c r="G137" s="19" t="s">
        <v>94</v>
      </c>
      <c r="H137" s="18">
        <v>41361</v>
      </c>
      <c r="I137" s="19">
        <v>21</v>
      </c>
      <c r="J137" s="12">
        <v>12.1</v>
      </c>
      <c r="K137" s="13">
        <f t="shared" si="5"/>
        <v>24.2</v>
      </c>
      <c r="M137" s="24">
        <v>1.96</v>
      </c>
      <c r="N137" s="12">
        <v>1.65</v>
      </c>
    </row>
    <row r="138" spans="1:14" ht="15" customHeight="1" x14ac:dyDescent="0.25">
      <c r="A138" t="s">
        <v>12</v>
      </c>
      <c r="B138">
        <v>246</v>
      </c>
      <c r="C138" s="7" t="s">
        <v>17</v>
      </c>
      <c r="D138" s="8">
        <f t="shared" si="4"/>
        <v>5</v>
      </c>
      <c r="E138" s="19" t="s">
        <v>96</v>
      </c>
      <c r="F138" s="19" t="s">
        <v>89</v>
      </c>
      <c r="G138" s="19" t="s">
        <v>94</v>
      </c>
      <c r="H138" s="18">
        <v>41361</v>
      </c>
      <c r="I138" s="19">
        <v>34.1</v>
      </c>
      <c r="J138" s="12">
        <v>7.54</v>
      </c>
      <c r="K138" s="13">
        <f t="shared" si="5"/>
        <v>37.700000000000003</v>
      </c>
      <c r="M138" s="24">
        <v>1.41</v>
      </c>
      <c r="N138" s="12">
        <v>1.06</v>
      </c>
    </row>
    <row r="139" spans="1:14" ht="15" customHeight="1" x14ac:dyDescent="0.25">
      <c r="A139" t="s">
        <v>12</v>
      </c>
      <c r="B139">
        <v>73</v>
      </c>
      <c r="C139" t="s">
        <v>20</v>
      </c>
      <c r="D139" s="8">
        <f t="shared" si="4"/>
        <v>1</v>
      </c>
      <c r="E139" s="17" t="s">
        <v>97</v>
      </c>
      <c r="F139" s="17" t="s">
        <v>89</v>
      </c>
      <c r="G139" s="17" t="s">
        <v>98</v>
      </c>
      <c r="H139" s="18">
        <v>41372</v>
      </c>
      <c r="I139" s="24">
        <v>1.1299999999999999</v>
      </c>
      <c r="J139" s="12">
        <v>5.3800000000000001E-2</v>
      </c>
      <c r="K139" s="13">
        <f t="shared" si="5"/>
        <v>5.3800000000000001E-2</v>
      </c>
      <c r="M139" s="19">
        <v>4.95</v>
      </c>
      <c r="N139" s="12">
        <v>5.09</v>
      </c>
    </row>
    <row r="140" spans="1:14" ht="15" customHeight="1" x14ac:dyDescent="0.25">
      <c r="A140" t="s">
        <v>12</v>
      </c>
      <c r="B140">
        <v>74</v>
      </c>
      <c r="C140" t="s">
        <v>20</v>
      </c>
      <c r="D140" s="8">
        <f t="shared" si="4"/>
        <v>1</v>
      </c>
      <c r="E140" s="17" t="s">
        <v>99</v>
      </c>
      <c r="F140" s="17" t="s">
        <v>89</v>
      </c>
      <c r="G140" s="17" t="s">
        <v>98</v>
      </c>
      <c r="H140" s="18">
        <v>41372</v>
      </c>
      <c r="I140" s="24">
        <v>2.95</v>
      </c>
      <c r="J140" s="12">
        <v>1.83</v>
      </c>
      <c r="K140" s="13">
        <f t="shared" si="5"/>
        <v>1.83</v>
      </c>
      <c r="M140" s="24">
        <v>1.1100000000000001</v>
      </c>
      <c r="N140" s="12">
        <v>0.85899999999999999</v>
      </c>
    </row>
    <row r="141" spans="1:14" ht="15" customHeight="1" x14ac:dyDescent="0.25">
      <c r="A141" t="s">
        <v>12</v>
      </c>
      <c r="B141">
        <v>75</v>
      </c>
      <c r="C141" t="s">
        <v>20</v>
      </c>
      <c r="D141" s="8">
        <f t="shared" si="4"/>
        <v>1</v>
      </c>
      <c r="E141" s="17" t="s">
        <v>100</v>
      </c>
      <c r="F141" s="17" t="s">
        <v>89</v>
      </c>
      <c r="G141" s="17" t="s">
        <v>98</v>
      </c>
      <c r="H141" s="18">
        <v>41372</v>
      </c>
      <c r="I141" s="24">
        <v>1.82</v>
      </c>
      <c r="J141" s="12">
        <v>0.77500000000000002</v>
      </c>
      <c r="K141" s="13">
        <f t="shared" si="5"/>
        <v>0.77500000000000002</v>
      </c>
      <c r="M141" s="24">
        <v>2.0699999999999998</v>
      </c>
      <c r="N141" s="12">
        <v>1.65</v>
      </c>
    </row>
    <row r="142" spans="1:14" ht="15" customHeight="1" x14ac:dyDescent="0.25">
      <c r="A142" t="s">
        <v>12</v>
      </c>
      <c r="B142">
        <v>77</v>
      </c>
      <c r="C142" t="s">
        <v>20</v>
      </c>
      <c r="D142" s="8">
        <f t="shared" si="4"/>
        <v>1</v>
      </c>
      <c r="E142" s="17" t="s">
        <v>101</v>
      </c>
      <c r="F142" s="17" t="s">
        <v>89</v>
      </c>
      <c r="G142" s="17" t="s">
        <v>98</v>
      </c>
      <c r="H142" s="25">
        <v>41372</v>
      </c>
      <c r="I142" s="24">
        <v>3.35</v>
      </c>
      <c r="J142" s="12">
        <v>2.34</v>
      </c>
      <c r="K142" s="13">
        <f t="shared" si="5"/>
        <v>2.34</v>
      </c>
      <c r="M142" s="24">
        <v>1.4</v>
      </c>
      <c r="N142" s="12">
        <v>1.31</v>
      </c>
    </row>
    <row r="143" spans="1:14" ht="15" customHeight="1" x14ac:dyDescent="0.25">
      <c r="A143" t="s">
        <v>12</v>
      </c>
      <c r="B143">
        <v>76</v>
      </c>
      <c r="C143" t="s">
        <v>20</v>
      </c>
      <c r="D143" s="8">
        <f t="shared" si="4"/>
        <v>1</v>
      </c>
      <c r="E143" s="17" t="s">
        <v>102</v>
      </c>
      <c r="F143" s="17" t="s">
        <v>89</v>
      </c>
      <c r="G143" s="17" t="s">
        <v>98</v>
      </c>
      <c r="H143" s="25">
        <v>41372.416666666664</v>
      </c>
      <c r="I143" s="24">
        <v>2.08</v>
      </c>
      <c r="J143" s="12">
        <v>1.44</v>
      </c>
      <c r="K143" s="13">
        <f t="shared" si="5"/>
        <v>1.44</v>
      </c>
      <c r="M143" s="19">
        <v>4.82</v>
      </c>
      <c r="N143" s="12">
        <v>4.8099999999999996</v>
      </c>
    </row>
    <row r="144" spans="1:14" ht="15" customHeight="1" x14ac:dyDescent="0.25">
      <c r="A144" t="s">
        <v>12</v>
      </c>
      <c r="B144">
        <v>130</v>
      </c>
      <c r="C144" t="s">
        <v>20</v>
      </c>
      <c r="D144" s="8">
        <f t="shared" si="4"/>
        <v>1</v>
      </c>
      <c r="E144" s="19" t="s">
        <v>103</v>
      </c>
      <c r="F144" s="19" t="s">
        <v>89</v>
      </c>
      <c r="G144" s="19" t="s">
        <v>104</v>
      </c>
      <c r="H144" s="25">
        <v>41361</v>
      </c>
      <c r="I144" s="19">
        <v>11.6</v>
      </c>
      <c r="J144" s="12">
        <v>11.7</v>
      </c>
      <c r="K144" s="13">
        <f t="shared" si="5"/>
        <v>11.7</v>
      </c>
      <c r="M144" s="24">
        <v>2.0099999999999998</v>
      </c>
      <c r="N144" s="12">
        <v>2.06</v>
      </c>
    </row>
    <row r="145" spans="1:14" ht="15" customHeight="1" x14ac:dyDescent="0.25">
      <c r="A145" t="s">
        <v>12</v>
      </c>
      <c r="B145">
        <v>175</v>
      </c>
      <c r="C145" s="7" t="s">
        <v>87</v>
      </c>
      <c r="D145" s="8">
        <f t="shared" si="4"/>
        <v>2</v>
      </c>
      <c r="E145" s="19" t="s">
        <v>105</v>
      </c>
      <c r="F145" s="19" t="s">
        <v>89</v>
      </c>
      <c r="G145" s="19" t="s">
        <v>104</v>
      </c>
      <c r="H145" s="25">
        <v>41361</v>
      </c>
      <c r="I145" s="26">
        <v>18.8</v>
      </c>
      <c r="J145" s="12">
        <v>11.3</v>
      </c>
      <c r="K145" s="13">
        <f t="shared" si="5"/>
        <v>22.6</v>
      </c>
      <c r="M145" s="26">
        <v>4.26</v>
      </c>
      <c r="N145" s="12">
        <v>4.5</v>
      </c>
    </row>
    <row r="146" spans="1:14" ht="15" customHeight="1" x14ac:dyDescent="0.25">
      <c r="A146" t="s">
        <v>12</v>
      </c>
      <c r="B146">
        <v>131</v>
      </c>
      <c r="C146" t="s">
        <v>20</v>
      </c>
      <c r="D146" s="8">
        <f t="shared" si="4"/>
        <v>1</v>
      </c>
      <c r="E146" s="19" t="s">
        <v>106</v>
      </c>
      <c r="F146" s="19" t="s">
        <v>89</v>
      </c>
      <c r="G146" s="19" t="s">
        <v>107</v>
      </c>
      <c r="H146" s="25">
        <v>41361</v>
      </c>
      <c r="I146" s="26">
        <v>4.38</v>
      </c>
      <c r="J146" s="12">
        <v>4.26</v>
      </c>
      <c r="K146" s="13">
        <f t="shared" si="5"/>
        <v>4.26</v>
      </c>
      <c r="M146" s="27">
        <v>2.31</v>
      </c>
      <c r="N146" s="12">
        <v>2.2599999999999998</v>
      </c>
    </row>
    <row r="147" spans="1:14" ht="15" customHeight="1" x14ac:dyDescent="0.25">
      <c r="A147" t="s">
        <v>12</v>
      </c>
      <c r="B147">
        <v>176</v>
      </c>
      <c r="C147" s="7" t="s">
        <v>87</v>
      </c>
      <c r="D147" s="8">
        <f t="shared" si="4"/>
        <v>2</v>
      </c>
      <c r="E147" s="19" t="s">
        <v>108</v>
      </c>
      <c r="F147" s="19" t="s">
        <v>89</v>
      </c>
      <c r="G147" s="19" t="s">
        <v>107</v>
      </c>
      <c r="H147" s="25">
        <v>41361</v>
      </c>
      <c r="I147" s="26">
        <v>18.7</v>
      </c>
      <c r="J147" s="12">
        <v>7.05</v>
      </c>
      <c r="K147" s="13">
        <f t="shared" si="5"/>
        <v>14.1</v>
      </c>
      <c r="M147" s="27">
        <v>1.42</v>
      </c>
      <c r="N147" s="12">
        <v>1</v>
      </c>
    </row>
    <row r="148" spans="1:14" ht="15" customHeight="1" x14ac:dyDescent="0.25">
      <c r="A148" t="s">
        <v>12</v>
      </c>
      <c r="B148">
        <v>247</v>
      </c>
      <c r="C148" s="7" t="s">
        <v>17</v>
      </c>
      <c r="D148" s="8">
        <f t="shared" si="4"/>
        <v>5</v>
      </c>
      <c r="E148" s="19" t="s">
        <v>109</v>
      </c>
      <c r="F148" s="19" t="s">
        <v>89</v>
      </c>
      <c r="G148" s="19" t="s">
        <v>107</v>
      </c>
      <c r="H148" s="25">
        <v>41361</v>
      </c>
      <c r="I148" s="26">
        <v>38.9</v>
      </c>
      <c r="J148" s="12">
        <v>7.19</v>
      </c>
      <c r="K148" s="13">
        <f t="shared" si="5"/>
        <v>35.950000000000003</v>
      </c>
      <c r="M148" s="26">
        <v>3.11</v>
      </c>
      <c r="N148" s="12">
        <v>2.89</v>
      </c>
    </row>
    <row r="149" spans="1:14" ht="15" customHeight="1" x14ac:dyDescent="0.25">
      <c r="A149" t="s">
        <v>12</v>
      </c>
      <c r="B149">
        <v>135</v>
      </c>
      <c r="C149" t="s">
        <v>20</v>
      </c>
      <c r="D149" s="8">
        <f t="shared" si="4"/>
        <v>1</v>
      </c>
      <c r="E149" s="19" t="s">
        <v>110</v>
      </c>
      <c r="F149" s="19" t="s">
        <v>89</v>
      </c>
      <c r="G149" s="19" t="s">
        <v>25</v>
      </c>
      <c r="H149" s="25">
        <v>41351.911111111112</v>
      </c>
      <c r="I149" s="26">
        <v>4.7300000000000004</v>
      </c>
      <c r="J149" s="12">
        <v>4.95</v>
      </c>
      <c r="K149" s="13">
        <f t="shared" si="5"/>
        <v>4.95</v>
      </c>
      <c r="M149" s="27">
        <v>1.04</v>
      </c>
      <c r="N149" s="12">
        <v>0.45600000000000002</v>
      </c>
    </row>
    <row r="150" spans="1:14" ht="15" customHeight="1" x14ac:dyDescent="0.25">
      <c r="A150" t="s">
        <v>12</v>
      </c>
      <c r="B150">
        <v>147</v>
      </c>
      <c r="C150" t="s">
        <v>20</v>
      </c>
      <c r="D150" s="8">
        <f t="shared" si="4"/>
        <v>1</v>
      </c>
      <c r="E150" s="19" t="s">
        <v>111</v>
      </c>
      <c r="F150" s="19" t="s">
        <v>89</v>
      </c>
      <c r="G150" s="19" t="s">
        <v>25</v>
      </c>
      <c r="H150" s="25">
        <v>41353.15347222222</v>
      </c>
      <c r="I150" s="26">
        <v>3.11</v>
      </c>
      <c r="J150" s="12">
        <v>2.89</v>
      </c>
      <c r="K150" s="13">
        <f t="shared" si="5"/>
        <v>2.89</v>
      </c>
      <c r="M150" s="27">
        <v>1.82</v>
      </c>
      <c r="N150" s="12">
        <v>1.32</v>
      </c>
    </row>
    <row r="151" spans="1:14" ht="15" customHeight="1" x14ac:dyDescent="0.25">
      <c r="A151" t="s">
        <v>12</v>
      </c>
      <c r="B151">
        <v>156</v>
      </c>
      <c r="C151" t="s">
        <v>20</v>
      </c>
      <c r="D151" s="8">
        <f t="shared" si="4"/>
        <v>1</v>
      </c>
      <c r="E151" s="19" t="s">
        <v>112</v>
      </c>
      <c r="F151" s="19" t="s">
        <v>89</v>
      </c>
      <c r="G151" s="19" t="s">
        <v>25</v>
      </c>
      <c r="H151" s="25">
        <v>41353.167361111111</v>
      </c>
      <c r="I151" s="26">
        <v>3.35</v>
      </c>
      <c r="J151" s="12">
        <v>3.76</v>
      </c>
      <c r="K151" s="13">
        <f t="shared" si="5"/>
        <v>3.76</v>
      </c>
      <c r="M151" s="26">
        <v>3.85</v>
      </c>
      <c r="N151" s="12">
        <v>4.76</v>
      </c>
    </row>
    <row r="152" spans="1:14" ht="15" customHeight="1" x14ac:dyDescent="0.25">
      <c r="A152" t="s">
        <v>12</v>
      </c>
      <c r="B152">
        <v>159</v>
      </c>
      <c r="C152" t="s">
        <v>20</v>
      </c>
      <c r="D152" s="8">
        <f t="shared" si="4"/>
        <v>1</v>
      </c>
      <c r="E152" s="19" t="s">
        <v>113</v>
      </c>
      <c r="F152" s="19" t="s">
        <v>89</v>
      </c>
      <c r="G152" s="19" t="s">
        <v>25</v>
      </c>
      <c r="H152" s="25">
        <v>41353.277777777781</v>
      </c>
      <c r="I152" s="26">
        <v>7.63</v>
      </c>
      <c r="J152" s="12">
        <v>7.92</v>
      </c>
      <c r="K152" s="13">
        <f t="shared" si="5"/>
        <v>7.92</v>
      </c>
      <c r="M152" s="27">
        <v>2.2999999999999998</v>
      </c>
      <c r="N152" s="12">
        <v>1.98</v>
      </c>
    </row>
    <row r="153" spans="1:14" ht="15" customHeight="1" x14ac:dyDescent="0.25">
      <c r="A153" t="s">
        <v>12</v>
      </c>
      <c r="B153">
        <v>161</v>
      </c>
      <c r="C153" t="s">
        <v>20</v>
      </c>
      <c r="D153" s="8">
        <f t="shared" si="4"/>
        <v>1</v>
      </c>
      <c r="E153" s="19" t="s">
        <v>114</v>
      </c>
      <c r="F153" s="19" t="s">
        <v>89</v>
      </c>
      <c r="G153" s="19" t="s">
        <v>25</v>
      </c>
      <c r="H153" s="18">
        <v>41353.31527777778</v>
      </c>
      <c r="I153" s="19">
        <v>7.85</v>
      </c>
      <c r="J153" s="12">
        <v>7.94</v>
      </c>
      <c r="K153" s="13">
        <f t="shared" si="5"/>
        <v>7.94</v>
      </c>
      <c r="M153" s="19">
        <v>5.26</v>
      </c>
      <c r="N153" s="12">
        <v>4.74</v>
      </c>
    </row>
    <row r="154" spans="1:14" ht="15" customHeight="1" x14ac:dyDescent="0.25">
      <c r="A154" t="s">
        <v>12</v>
      </c>
      <c r="B154">
        <v>164</v>
      </c>
      <c r="C154" t="s">
        <v>20</v>
      </c>
      <c r="D154" s="8">
        <f t="shared" si="4"/>
        <v>1</v>
      </c>
      <c r="E154" s="19" t="s">
        <v>115</v>
      </c>
      <c r="F154" s="19" t="s">
        <v>89</v>
      </c>
      <c r="G154" s="19" t="s">
        <v>25</v>
      </c>
      <c r="H154" s="18">
        <v>41353.463888888888</v>
      </c>
      <c r="I154" s="19">
        <v>4.51</v>
      </c>
      <c r="J154" s="12">
        <v>5.45</v>
      </c>
      <c r="K154" s="13">
        <f t="shared" si="5"/>
        <v>5.45</v>
      </c>
      <c r="M154" s="19">
        <v>4.9800000000000004</v>
      </c>
      <c r="N154" s="12">
        <v>5.24</v>
      </c>
    </row>
    <row r="155" spans="1:14" ht="15" customHeight="1" x14ac:dyDescent="0.25">
      <c r="A155" t="s">
        <v>12</v>
      </c>
      <c r="B155">
        <v>138</v>
      </c>
      <c r="C155" t="s">
        <v>20</v>
      </c>
      <c r="D155" s="8">
        <f t="shared" si="4"/>
        <v>1</v>
      </c>
      <c r="E155" s="19" t="s">
        <v>116</v>
      </c>
      <c r="F155" s="19" t="s">
        <v>89</v>
      </c>
      <c r="G155" s="19" t="s">
        <v>25</v>
      </c>
      <c r="H155" s="18">
        <v>41353.563888888886</v>
      </c>
      <c r="I155" s="19">
        <v>4.95</v>
      </c>
      <c r="J155" s="12">
        <v>5.09</v>
      </c>
      <c r="K155" s="13">
        <f t="shared" si="5"/>
        <v>5.09</v>
      </c>
      <c r="M155" s="24">
        <v>2.35</v>
      </c>
      <c r="N155" s="12">
        <v>2.13</v>
      </c>
    </row>
    <row r="156" spans="1:14" ht="15" customHeight="1" x14ac:dyDescent="0.25">
      <c r="A156" t="s">
        <v>12</v>
      </c>
      <c r="B156">
        <v>142</v>
      </c>
      <c r="C156" t="s">
        <v>20</v>
      </c>
      <c r="D156" s="8">
        <f t="shared" si="4"/>
        <v>1</v>
      </c>
      <c r="E156" s="19" t="s">
        <v>117</v>
      </c>
      <c r="F156" s="19" t="s">
        <v>89</v>
      </c>
      <c r="G156" s="19" t="s">
        <v>25</v>
      </c>
      <c r="H156" s="18">
        <v>41353.56527777778</v>
      </c>
      <c r="I156" s="19">
        <v>4.82</v>
      </c>
      <c r="J156" s="12">
        <v>4.8099999999999996</v>
      </c>
      <c r="K156" s="13">
        <f t="shared" si="5"/>
        <v>4.8099999999999996</v>
      </c>
      <c r="M156" s="24">
        <v>1.35</v>
      </c>
      <c r="N156" s="12">
        <v>0.875</v>
      </c>
    </row>
    <row r="157" spans="1:14" ht="15" customHeight="1" x14ac:dyDescent="0.25">
      <c r="A157" t="s">
        <v>12</v>
      </c>
      <c r="B157">
        <v>144</v>
      </c>
      <c r="C157" t="s">
        <v>20</v>
      </c>
      <c r="D157" s="8">
        <f t="shared" si="4"/>
        <v>1</v>
      </c>
      <c r="E157" s="19" t="s">
        <v>118</v>
      </c>
      <c r="F157" s="19" t="s">
        <v>89</v>
      </c>
      <c r="G157" s="19" t="s">
        <v>25</v>
      </c>
      <c r="H157" s="18">
        <v>41353.634027777778</v>
      </c>
      <c r="I157" s="19">
        <v>4.26</v>
      </c>
      <c r="J157" s="12">
        <v>4.5</v>
      </c>
      <c r="K157" s="13">
        <f t="shared" si="5"/>
        <v>4.5</v>
      </c>
      <c r="M157" s="19">
        <v>3.35</v>
      </c>
      <c r="N157" s="12">
        <v>3.76</v>
      </c>
    </row>
    <row r="158" spans="1:14" ht="15" customHeight="1" x14ac:dyDescent="0.25">
      <c r="A158" t="s">
        <v>12</v>
      </c>
      <c r="B158">
        <v>150</v>
      </c>
      <c r="C158" t="s">
        <v>20</v>
      </c>
      <c r="D158" s="8">
        <f t="shared" si="4"/>
        <v>1</v>
      </c>
      <c r="E158" s="19" t="s">
        <v>119</v>
      </c>
      <c r="F158" s="19" t="s">
        <v>89</v>
      </c>
      <c r="G158" s="19" t="s">
        <v>25</v>
      </c>
      <c r="H158" s="18">
        <v>41353.745138888888</v>
      </c>
      <c r="I158" s="19">
        <v>3.85</v>
      </c>
      <c r="J158" s="12">
        <v>4.76</v>
      </c>
      <c r="K158" s="13">
        <f t="shared" si="5"/>
        <v>4.76</v>
      </c>
      <c r="M158" s="24">
        <v>1.18</v>
      </c>
      <c r="N158" s="12">
        <v>1.08</v>
      </c>
    </row>
    <row r="159" spans="1:14" ht="15" customHeight="1" x14ac:dyDescent="0.25">
      <c r="A159" t="s">
        <v>12</v>
      </c>
      <c r="B159">
        <v>152</v>
      </c>
      <c r="C159" t="s">
        <v>20</v>
      </c>
      <c r="D159" s="8">
        <f t="shared" si="4"/>
        <v>1</v>
      </c>
      <c r="E159" s="19" t="s">
        <v>120</v>
      </c>
      <c r="F159" s="19" t="s">
        <v>89</v>
      </c>
      <c r="G159" s="19" t="s">
        <v>25</v>
      </c>
      <c r="H159" s="18">
        <v>41354.095833333333</v>
      </c>
      <c r="I159" s="19">
        <v>5.26</v>
      </c>
      <c r="J159" s="12">
        <v>4.74</v>
      </c>
      <c r="K159" s="13">
        <f t="shared" si="5"/>
        <v>4.74</v>
      </c>
      <c r="M159" s="24">
        <v>1.23</v>
      </c>
      <c r="N159" s="12">
        <v>0.76100000000000001</v>
      </c>
    </row>
    <row r="160" spans="1:14" ht="15" customHeight="1" x14ac:dyDescent="0.25">
      <c r="A160" t="s">
        <v>12</v>
      </c>
      <c r="B160">
        <v>153</v>
      </c>
      <c r="C160" t="s">
        <v>20</v>
      </c>
      <c r="D160" s="8">
        <f t="shared" si="4"/>
        <v>1</v>
      </c>
      <c r="E160" s="19" t="s">
        <v>121</v>
      </c>
      <c r="F160" s="19" t="s">
        <v>89</v>
      </c>
      <c r="G160" s="19" t="s">
        <v>25</v>
      </c>
      <c r="H160" s="18">
        <v>41354.506944444445</v>
      </c>
      <c r="I160" s="19">
        <v>4.9800000000000004</v>
      </c>
      <c r="J160" s="12">
        <v>5.24</v>
      </c>
      <c r="K160" s="13">
        <f t="shared" si="5"/>
        <v>5.24</v>
      </c>
      <c r="M160" s="19">
        <v>7.63</v>
      </c>
      <c r="N160" s="12">
        <v>7.92</v>
      </c>
    </row>
    <row r="161" spans="1:14" ht="15" customHeight="1" x14ac:dyDescent="0.25">
      <c r="A161" t="s">
        <v>12</v>
      </c>
      <c r="B161">
        <v>166</v>
      </c>
      <c r="C161" t="s">
        <v>20</v>
      </c>
      <c r="D161" s="8">
        <f t="shared" si="4"/>
        <v>1</v>
      </c>
      <c r="E161" s="19" t="s">
        <v>122</v>
      </c>
      <c r="F161" s="19" t="s">
        <v>89</v>
      </c>
      <c r="G161" s="19" t="s">
        <v>25</v>
      </c>
      <c r="H161" s="18">
        <v>41360.5625</v>
      </c>
      <c r="I161" s="19">
        <v>2.1</v>
      </c>
      <c r="J161" s="12">
        <v>2.38</v>
      </c>
      <c r="K161" s="13">
        <f t="shared" si="5"/>
        <v>2.38</v>
      </c>
      <c r="M161" s="24">
        <v>1.02</v>
      </c>
      <c r="N161" s="12">
        <v>0.69299999999999995</v>
      </c>
    </row>
    <row r="162" spans="1:14" ht="15" customHeight="1" x14ac:dyDescent="0.25">
      <c r="A162" t="s">
        <v>12</v>
      </c>
      <c r="B162">
        <v>148</v>
      </c>
      <c r="C162" t="s">
        <v>20</v>
      </c>
      <c r="D162" s="8">
        <f t="shared" si="4"/>
        <v>1</v>
      </c>
      <c r="E162" s="17" t="s">
        <v>111</v>
      </c>
      <c r="F162" s="19" t="s">
        <v>89</v>
      </c>
      <c r="G162" s="19" t="s">
        <v>25</v>
      </c>
      <c r="H162" s="18">
        <v>41362.515972222223</v>
      </c>
      <c r="I162" s="24">
        <v>1.04</v>
      </c>
      <c r="J162" s="12">
        <v>0.45600000000000002</v>
      </c>
      <c r="K162" s="13">
        <f t="shared" si="5"/>
        <v>0.45600000000000002</v>
      </c>
      <c r="M162" s="19">
        <v>7.85</v>
      </c>
      <c r="N162" s="12">
        <v>7.94</v>
      </c>
    </row>
    <row r="163" spans="1:14" ht="15" customHeight="1" x14ac:dyDescent="0.25">
      <c r="A163" t="s">
        <v>12</v>
      </c>
      <c r="B163">
        <v>155</v>
      </c>
      <c r="C163" t="s">
        <v>20</v>
      </c>
      <c r="D163" s="8">
        <f t="shared" si="4"/>
        <v>1</v>
      </c>
      <c r="E163" s="17" t="s">
        <v>123</v>
      </c>
      <c r="F163" s="19" t="s">
        <v>89</v>
      </c>
      <c r="G163" s="19" t="s">
        <v>25</v>
      </c>
      <c r="H163" s="18">
        <v>41362.518055555556</v>
      </c>
      <c r="I163" s="24">
        <v>1.35</v>
      </c>
      <c r="J163" s="12">
        <v>0.875</v>
      </c>
      <c r="K163" s="13">
        <f t="shared" si="5"/>
        <v>0.875</v>
      </c>
      <c r="M163" s="24">
        <v>1.23</v>
      </c>
      <c r="N163" s="12">
        <v>0.93</v>
      </c>
    </row>
    <row r="164" spans="1:14" ht="15" customHeight="1" x14ac:dyDescent="0.25">
      <c r="A164" t="s">
        <v>12</v>
      </c>
      <c r="B164">
        <v>157</v>
      </c>
      <c r="C164" t="s">
        <v>20</v>
      </c>
      <c r="D164" s="8">
        <f t="shared" si="4"/>
        <v>1</v>
      </c>
      <c r="E164" s="17" t="s">
        <v>112</v>
      </c>
      <c r="F164" s="19" t="s">
        <v>89</v>
      </c>
      <c r="G164" s="19" t="s">
        <v>25</v>
      </c>
      <c r="H164" s="18">
        <v>41362.640972222223</v>
      </c>
      <c r="I164" s="24">
        <v>1.18</v>
      </c>
      <c r="J164" s="12">
        <v>1.08</v>
      </c>
      <c r="K164" s="13">
        <f t="shared" si="5"/>
        <v>1.08</v>
      </c>
      <c r="M164" s="24">
        <v>2.2200000000000002</v>
      </c>
      <c r="N164" s="12">
        <v>1.7</v>
      </c>
    </row>
    <row r="165" spans="1:14" ht="15" customHeight="1" x14ac:dyDescent="0.25">
      <c r="A165" t="s">
        <v>12</v>
      </c>
      <c r="B165">
        <v>160</v>
      </c>
      <c r="C165" t="s">
        <v>20</v>
      </c>
      <c r="D165" s="8">
        <f t="shared" si="4"/>
        <v>1</v>
      </c>
      <c r="E165" s="17" t="s">
        <v>113</v>
      </c>
      <c r="F165" s="19" t="s">
        <v>89</v>
      </c>
      <c r="G165" s="19" t="s">
        <v>25</v>
      </c>
      <c r="H165" s="18">
        <v>41368.930555555555</v>
      </c>
      <c r="I165" s="24">
        <v>1.02</v>
      </c>
      <c r="J165" s="12">
        <v>0.69299999999999995</v>
      </c>
      <c r="K165" s="13">
        <f t="shared" si="5"/>
        <v>0.69299999999999995</v>
      </c>
      <c r="M165" s="19">
        <v>4.51</v>
      </c>
      <c r="N165" s="12">
        <v>5.45</v>
      </c>
    </row>
    <row r="166" spans="1:14" ht="15" customHeight="1" x14ac:dyDescent="0.25">
      <c r="A166" t="s">
        <v>12</v>
      </c>
      <c r="B166">
        <v>162</v>
      </c>
      <c r="C166" t="s">
        <v>20</v>
      </c>
      <c r="D166" s="8">
        <f t="shared" si="4"/>
        <v>1</v>
      </c>
      <c r="E166" s="17" t="s">
        <v>114</v>
      </c>
      <c r="F166" s="19" t="s">
        <v>89</v>
      </c>
      <c r="G166" s="19" t="s">
        <v>25</v>
      </c>
      <c r="H166" s="18">
        <v>41368.9375</v>
      </c>
      <c r="I166" s="24">
        <v>1.23</v>
      </c>
      <c r="J166" s="12">
        <v>0.93</v>
      </c>
      <c r="K166" s="13">
        <f t="shared" si="5"/>
        <v>0.93</v>
      </c>
      <c r="M166" s="24">
        <v>1.65</v>
      </c>
      <c r="N166" s="12">
        <v>1.38</v>
      </c>
    </row>
    <row r="167" spans="1:14" ht="15" customHeight="1" x14ac:dyDescent="0.25">
      <c r="A167" t="s">
        <v>12</v>
      </c>
      <c r="B167">
        <v>163</v>
      </c>
      <c r="C167" t="s">
        <v>20</v>
      </c>
      <c r="D167" s="8">
        <f t="shared" si="4"/>
        <v>1</v>
      </c>
      <c r="E167" s="17" t="s">
        <v>124</v>
      </c>
      <c r="F167" s="19" t="s">
        <v>89</v>
      </c>
      <c r="G167" s="19" t="s">
        <v>25</v>
      </c>
      <c r="H167" s="18">
        <v>41369.027777777781</v>
      </c>
      <c r="I167" s="24">
        <v>2.2200000000000002</v>
      </c>
      <c r="J167" s="12">
        <v>1.7</v>
      </c>
      <c r="K167" s="13">
        <f t="shared" si="5"/>
        <v>1.7</v>
      </c>
      <c r="M167" s="19">
        <v>2.1</v>
      </c>
      <c r="N167" s="12">
        <v>2.38</v>
      </c>
    </row>
    <row r="168" spans="1:14" ht="15" customHeight="1" x14ac:dyDescent="0.25">
      <c r="A168" t="s">
        <v>12</v>
      </c>
      <c r="B168">
        <v>137</v>
      </c>
      <c r="C168" t="s">
        <v>20</v>
      </c>
      <c r="D168" s="8">
        <f t="shared" si="4"/>
        <v>1</v>
      </c>
      <c r="E168" s="17" t="s">
        <v>125</v>
      </c>
      <c r="F168" s="19" t="s">
        <v>89</v>
      </c>
      <c r="G168" s="19" t="s">
        <v>25</v>
      </c>
      <c r="H168" s="18">
        <v>41370.068749999999</v>
      </c>
      <c r="I168" s="24">
        <v>1.41</v>
      </c>
      <c r="J168" s="12">
        <v>1.06</v>
      </c>
      <c r="K168" s="13">
        <f t="shared" si="5"/>
        <v>1.06</v>
      </c>
      <c r="M168" s="19">
        <v>9.84</v>
      </c>
      <c r="N168" s="12">
        <v>16.2</v>
      </c>
    </row>
    <row r="169" spans="1:14" ht="15" customHeight="1" x14ac:dyDescent="0.25">
      <c r="A169" t="s">
        <v>12</v>
      </c>
      <c r="B169">
        <v>139</v>
      </c>
      <c r="C169" t="s">
        <v>20</v>
      </c>
      <c r="D169" s="8">
        <f t="shared" si="4"/>
        <v>1</v>
      </c>
      <c r="E169" s="17" t="s">
        <v>126</v>
      </c>
      <c r="F169" s="19" t="s">
        <v>89</v>
      </c>
      <c r="G169" s="19" t="s">
        <v>25</v>
      </c>
      <c r="H169" s="18">
        <v>41371.143750000003</v>
      </c>
      <c r="I169" s="24">
        <v>1.1100000000000001</v>
      </c>
      <c r="J169" s="12">
        <v>0.85899999999999999</v>
      </c>
      <c r="K169" s="13">
        <f t="shared" si="5"/>
        <v>0.85899999999999999</v>
      </c>
      <c r="M169" s="19">
        <v>11.3</v>
      </c>
      <c r="N169" s="12">
        <v>17</v>
      </c>
    </row>
    <row r="170" spans="1:14" ht="15" customHeight="1" x14ac:dyDescent="0.25">
      <c r="A170" t="s">
        <v>12</v>
      </c>
      <c r="B170">
        <v>141</v>
      </c>
      <c r="C170" t="s">
        <v>20</v>
      </c>
      <c r="D170" s="8">
        <f t="shared" si="4"/>
        <v>1</v>
      </c>
      <c r="E170" s="17" t="s">
        <v>127</v>
      </c>
      <c r="F170" s="19" t="s">
        <v>89</v>
      </c>
      <c r="G170" s="19" t="s">
        <v>25</v>
      </c>
      <c r="H170" s="18">
        <v>41371.236111111109</v>
      </c>
      <c r="I170" s="24">
        <v>1.4</v>
      </c>
      <c r="J170" s="12">
        <v>1.31</v>
      </c>
      <c r="K170" s="13">
        <f t="shared" si="5"/>
        <v>1.31</v>
      </c>
      <c r="M170" s="24">
        <v>0.32500000000000001</v>
      </c>
      <c r="N170" s="12">
        <v>0.11899999999999999</v>
      </c>
    </row>
    <row r="171" spans="1:14" ht="15" customHeight="1" x14ac:dyDescent="0.25">
      <c r="A171" t="s">
        <v>12</v>
      </c>
      <c r="B171">
        <v>143</v>
      </c>
      <c r="C171" t="s">
        <v>20</v>
      </c>
      <c r="D171" s="8">
        <f t="shared" si="4"/>
        <v>1</v>
      </c>
      <c r="E171" s="17" t="s">
        <v>128</v>
      </c>
      <c r="F171" s="19" t="s">
        <v>89</v>
      </c>
      <c r="G171" s="19" t="s">
        <v>25</v>
      </c>
      <c r="H171" s="18">
        <v>41371.294444444444</v>
      </c>
      <c r="I171" s="24">
        <v>2.0099999999999998</v>
      </c>
      <c r="J171" s="12">
        <v>2.06</v>
      </c>
      <c r="K171" s="13">
        <f t="shared" si="5"/>
        <v>2.06</v>
      </c>
      <c r="M171" s="19">
        <v>9.7200000000000006</v>
      </c>
      <c r="N171" s="12">
        <v>13.2</v>
      </c>
    </row>
    <row r="172" spans="1:14" ht="15" customHeight="1" x14ac:dyDescent="0.25">
      <c r="A172" t="s">
        <v>12</v>
      </c>
      <c r="B172">
        <v>145</v>
      </c>
      <c r="C172" t="s">
        <v>20</v>
      </c>
      <c r="D172" s="8">
        <f t="shared" si="4"/>
        <v>1</v>
      </c>
      <c r="E172" s="17" t="s">
        <v>118</v>
      </c>
      <c r="F172" s="19" t="s">
        <v>89</v>
      </c>
      <c r="G172" s="19" t="s">
        <v>25</v>
      </c>
      <c r="H172" s="18">
        <v>41371.519444444442</v>
      </c>
      <c r="I172" s="24">
        <v>2.31</v>
      </c>
      <c r="J172" s="12">
        <v>2.2599999999999998</v>
      </c>
      <c r="K172" s="13">
        <f t="shared" si="5"/>
        <v>2.2599999999999998</v>
      </c>
      <c r="M172" s="19">
        <v>7.48</v>
      </c>
      <c r="N172" s="12">
        <v>8.64</v>
      </c>
    </row>
    <row r="173" spans="1:14" ht="15" customHeight="1" x14ac:dyDescent="0.25">
      <c r="A173" t="s">
        <v>12</v>
      </c>
      <c r="B173">
        <v>149</v>
      </c>
      <c r="C173" t="s">
        <v>20</v>
      </c>
      <c r="D173" s="8">
        <f t="shared" si="4"/>
        <v>1</v>
      </c>
      <c r="E173" s="17" t="s">
        <v>129</v>
      </c>
      <c r="F173" s="19" t="s">
        <v>89</v>
      </c>
      <c r="G173" s="19" t="s">
        <v>25</v>
      </c>
      <c r="H173" s="18">
        <v>41371.696527777778</v>
      </c>
      <c r="I173" s="24">
        <v>1.82</v>
      </c>
      <c r="J173" s="12">
        <v>1.32</v>
      </c>
      <c r="K173" s="13">
        <f t="shared" si="5"/>
        <v>1.32</v>
      </c>
      <c r="M173" s="19">
        <v>22</v>
      </c>
      <c r="N173">
        <v>34.799999999999997</v>
      </c>
    </row>
    <row r="174" spans="1:14" ht="15" customHeight="1" x14ac:dyDescent="0.25">
      <c r="A174" t="s">
        <v>12</v>
      </c>
      <c r="B174">
        <v>136</v>
      </c>
      <c r="C174" t="s">
        <v>20</v>
      </c>
      <c r="D174" s="8">
        <f t="shared" si="4"/>
        <v>1</v>
      </c>
      <c r="E174" s="17" t="s">
        <v>110</v>
      </c>
      <c r="F174" s="19" t="s">
        <v>89</v>
      </c>
      <c r="G174" s="19" t="s">
        <v>25</v>
      </c>
      <c r="H174" s="18">
        <v>41372.73541666667</v>
      </c>
      <c r="I174" s="24">
        <v>1.96</v>
      </c>
      <c r="J174" s="12">
        <v>1.65</v>
      </c>
      <c r="K174" s="13">
        <f t="shared" si="5"/>
        <v>1.65</v>
      </c>
      <c r="M174" s="19">
        <v>20.2</v>
      </c>
      <c r="N174">
        <v>27.2</v>
      </c>
    </row>
    <row r="175" spans="1:14" ht="15" customHeight="1" x14ac:dyDescent="0.25">
      <c r="A175" t="s">
        <v>12</v>
      </c>
      <c r="B175">
        <v>158</v>
      </c>
      <c r="C175" t="s">
        <v>20</v>
      </c>
      <c r="D175" s="8">
        <f t="shared" si="4"/>
        <v>1</v>
      </c>
      <c r="E175" s="17" t="s">
        <v>130</v>
      </c>
      <c r="F175" s="19" t="s">
        <v>89</v>
      </c>
      <c r="G175" s="19" t="s">
        <v>25</v>
      </c>
      <c r="H175" s="18">
        <v>41376.895833333336</v>
      </c>
      <c r="I175" s="24">
        <v>1.23</v>
      </c>
      <c r="J175" s="12">
        <v>0.76100000000000001</v>
      </c>
      <c r="K175" s="13">
        <f t="shared" si="5"/>
        <v>0.76100000000000001</v>
      </c>
      <c r="M175" s="19">
        <v>29.2</v>
      </c>
      <c r="N175">
        <v>21.6</v>
      </c>
    </row>
    <row r="176" spans="1:14" ht="15" customHeight="1" x14ac:dyDescent="0.25">
      <c r="A176" t="s">
        <v>12</v>
      </c>
      <c r="B176">
        <v>165</v>
      </c>
      <c r="C176" t="s">
        <v>20</v>
      </c>
      <c r="D176" s="8">
        <f t="shared" si="4"/>
        <v>1</v>
      </c>
      <c r="E176" s="17" t="s">
        <v>115</v>
      </c>
      <c r="F176" s="19" t="s">
        <v>89</v>
      </c>
      <c r="G176" s="19" t="s">
        <v>25</v>
      </c>
      <c r="H176" s="18">
        <v>41376.986111111109</v>
      </c>
      <c r="I176" s="24">
        <v>1.65</v>
      </c>
      <c r="J176" s="12">
        <v>1.38</v>
      </c>
      <c r="K176" s="13">
        <f t="shared" si="5"/>
        <v>1.38</v>
      </c>
      <c r="M176" s="19">
        <v>18.8</v>
      </c>
      <c r="N176">
        <v>22.6</v>
      </c>
    </row>
    <row r="177" spans="1:14" ht="15" customHeight="1" x14ac:dyDescent="0.25">
      <c r="A177" t="s">
        <v>12</v>
      </c>
      <c r="B177">
        <v>140</v>
      </c>
      <c r="C177" t="s">
        <v>20</v>
      </c>
      <c r="D177" s="8">
        <f t="shared" si="4"/>
        <v>1</v>
      </c>
      <c r="E177" s="17" t="s">
        <v>131</v>
      </c>
      <c r="F177" s="19" t="s">
        <v>89</v>
      </c>
      <c r="G177" s="19" t="s">
        <v>25</v>
      </c>
      <c r="H177" s="18">
        <v>41377.104166666664</v>
      </c>
      <c r="I177" s="24">
        <v>2.0699999999999998</v>
      </c>
      <c r="J177" s="12">
        <v>1.65</v>
      </c>
      <c r="K177" s="13">
        <f t="shared" si="5"/>
        <v>1.65</v>
      </c>
      <c r="M177" s="19">
        <v>18.7</v>
      </c>
      <c r="N177">
        <v>14.1</v>
      </c>
    </row>
    <row r="178" spans="1:14" ht="15" customHeight="1" x14ac:dyDescent="0.25">
      <c r="A178" t="s">
        <v>12</v>
      </c>
      <c r="B178">
        <v>146</v>
      </c>
      <c r="C178" t="s">
        <v>20</v>
      </c>
      <c r="D178" s="8">
        <f t="shared" si="4"/>
        <v>1</v>
      </c>
      <c r="E178" s="17" t="s">
        <v>118</v>
      </c>
      <c r="F178" s="19" t="s">
        <v>89</v>
      </c>
      <c r="G178" s="19" t="s">
        <v>25</v>
      </c>
      <c r="H178" s="18">
        <v>41383.078472222223</v>
      </c>
      <c r="I178" s="24">
        <v>1.42</v>
      </c>
      <c r="J178" s="12">
        <v>1</v>
      </c>
      <c r="K178" s="13">
        <f t="shared" si="5"/>
        <v>1</v>
      </c>
      <c r="M178" s="19">
        <v>24.3</v>
      </c>
      <c r="N178">
        <v>25.2</v>
      </c>
    </row>
    <row r="179" spans="1:14" ht="15" customHeight="1" x14ac:dyDescent="0.25">
      <c r="A179" t="s">
        <v>12</v>
      </c>
      <c r="B179">
        <v>151</v>
      </c>
      <c r="C179" t="s">
        <v>20</v>
      </c>
      <c r="D179" s="8">
        <f t="shared" si="4"/>
        <v>1</v>
      </c>
      <c r="E179" s="17" t="s">
        <v>119</v>
      </c>
      <c r="F179" s="19" t="s">
        <v>89</v>
      </c>
      <c r="G179" s="19" t="s">
        <v>25</v>
      </c>
      <c r="H179" s="18">
        <v>41383.518750000003</v>
      </c>
      <c r="I179" s="24">
        <v>2.2999999999999998</v>
      </c>
      <c r="J179" s="12">
        <v>1.98</v>
      </c>
      <c r="K179" s="13">
        <f t="shared" si="5"/>
        <v>1.98</v>
      </c>
      <c r="M179" s="19">
        <v>21</v>
      </c>
      <c r="N179">
        <v>24.2</v>
      </c>
    </row>
    <row r="180" spans="1:14" ht="15" customHeight="1" x14ac:dyDescent="0.25">
      <c r="A180" t="s">
        <v>12</v>
      </c>
      <c r="B180">
        <v>154</v>
      </c>
      <c r="C180" t="s">
        <v>20</v>
      </c>
      <c r="D180" s="8">
        <f t="shared" si="4"/>
        <v>1</v>
      </c>
      <c r="E180" s="17" t="s">
        <v>121</v>
      </c>
      <c r="F180" s="19" t="s">
        <v>89</v>
      </c>
      <c r="G180" s="19" t="s">
        <v>25</v>
      </c>
      <c r="H180" s="18">
        <v>41383.698611111111</v>
      </c>
      <c r="I180" s="24">
        <v>2.35</v>
      </c>
      <c r="J180" s="12">
        <v>2.13</v>
      </c>
      <c r="K180" s="13">
        <f t="shared" si="5"/>
        <v>2.13</v>
      </c>
      <c r="M180" s="19">
        <v>27.3</v>
      </c>
      <c r="N180">
        <v>29.6</v>
      </c>
    </row>
    <row r="181" spans="1:14" ht="15" customHeight="1" x14ac:dyDescent="0.25">
      <c r="A181" t="s">
        <v>12</v>
      </c>
      <c r="B181">
        <v>132</v>
      </c>
      <c r="C181" t="s">
        <v>20</v>
      </c>
      <c r="D181" s="8">
        <f t="shared" si="4"/>
        <v>1</v>
      </c>
      <c r="E181" s="19" t="s">
        <v>132</v>
      </c>
      <c r="F181" s="19" t="s">
        <v>89</v>
      </c>
      <c r="G181" s="19" t="s">
        <v>133</v>
      </c>
      <c r="H181" s="18">
        <v>41361.385416666664</v>
      </c>
      <c r="I181" s="19">
        <v>13.4</v>
      </c>
      <c r="J181" s="12">
        <v>11.3</v>
      </c>
      <c r="K181" s="13">
        <f t="shared" si="5"/>
        <v>11.3</v>
      </c>
      <c r="M181" s="24">
        <v>25.5</v>
      </c>
      <c r="N181">
        <v>21.4</v>
      </c>
    </row>
    <row r="182" spans="1:14" ht="15" customHeight="1" x14ac:dyDescent="0.25">
      <c r="A182" t="s">
        <v>12</v>
      </c>
      <c r="B182">
        <v>179</v>
      </c>
      <c r="C182" s="7" t="s">
        <v>87</v>
      </c>
      <c r="D182" s="8">
        <f t="shared" si="4"/>
        <v>2</v>
      </c>
      <c r="E182" s="19" t="s">
        <v>134</v>
      </c>
      <c r="F182" s="19" t="s">
        <v>89</v>
      </c>
      <c r="G182" s="19" t="s">
        <v>133</v>
      </c>
      <c r="H182" s="18">
        <v>41361.395833333336</v>
      </c>
      <c r="I182" s="19">
        <v>27.3</v>
      </c>
      <c r="J182" s="12">
        <v>14.8</v>
      </c>
      <c r="K182" s="13">
        <f t="shared" si="5"/>
        <v>29.6</v>
      </c>
      <c r="M182" s="24">
        <v>27.3</v>
      </c>
      <c r="N182">
        <v>26.6</v>
      </c>
    </row>
    <row r="183" spans="1:14" ht="15" customHeight="1" x14ac:dyDescent="0.25">
      <c r="A183" t="s">
        <v>12</v>
      </c>
      <c r="B183">
        <v>257</v>
      </c>
      <c r="C183" s="7" t="s">
        <v>13</v>
      </c>
      <c r="D183" s="8">
        <f t="shared" si="4"/>
        <v>10</v>
      </c>
      <c r="E183" s="19" t="s">
        <v>135</v>
      </c>
      <c r="F183" s="19" t="s">
        <v>89</v>
      </c>
      <c r="G183" s="19" t="s">
        <v>133</v>
      </c>
      <c r="H183" s="18">
        <v>41361.427083333336</v>
      </c>
      <c r="I183" s="19">
        <v>62.6</v>
      </c>
      <c r="J183" s="12">
        <v>4.63</v>
      </c>
      <c r="K183" s="13">
        <f t="shared" si="5"/>
        <v>46.3</v>
      </c>
      <c r="M183" s="19">
        <v>29.8</v>
      </c>
      <c r="N183">
        <v>31</v>
      </c>
    </row>
    <row r="184" spans="1:14" ht="15" customHeight="1" x14ac:dyDescent="0.25">
      <c r="A184" t="s">
        <v>12</v>
      </c>
      <c r="B184">
        <v>172</v>
      </c>
      <c r="C184" s="7" t="s">
        <v>87</v>
      </c>
      <c r="D184" s="8">
        <f t="shared" si="4"/>
        <v>2</v>
      </c>
      <c r="E184" s="19" t="s">
        <v>136</v>
      </c>
      <c r="F184" s="19" t="s">
        <v>89</v>
      </c>
      <c r="G184" s="19" t="s">
        <v>133</v>
      </c>
      <c r="H184" s="18">
        <v>41361.430555555555</v>
      </c>
      <c r="I184" s="19">
        <v>22</v>
      </c>
      <c r="J184" s="12">
        <v>17.399999999999999</v>
      </c>
      <c r="K184" s="13">
        <f t="shared" si="5"/>
        <v>34.799999999999997</v>
      </c>
      <c r="M184" s="19">
        <v>21.5</v>
      </c>
      <c r="N184">
        <v>20</v>
      </c>
    </row>
    <row r="185" spans="1:14" ht="15" customHeight="1" x14ac:dyDescent="0.25">
      <c r="A185" t="s">
        <v>12</v>
      </c>
      <c r="B185">
        <v>177</v>
      </c>
      <c r="C185" s="7" t="s">
        <v>87</v>
      </c>
      <c r="D185" s="8">
        <f t="shared" si="4"/>
        <v>2</v>
      </c>
      <c r="E185" s="19" t="s">
        <v>137</v>
      </c>
      <c r="F185" s="19" t="s">
        <v>89</v>
      </c>
      <c r="G185" s="19" t="s">
        <v>133</v>
      </c>
      <c r="H185" s="18">
        <v>41361.458333333336</v>
      </c>
      <c r="I185" s="19">
        <v>24.3</v>
      </c>
      <c r="J185" s="12">
        <v>12.6</v>
      </c>
      <c r="K185" s="13">
        <f t="shared" si="5"/>
        <v>25.2</v>
      </c>
      <c r="M185" s="19">
        <v>18</v>
      </c>
      <c r="N185">
        <v>22</v>
      </c>
    </row>
    <row r="186" spans="1:14" ht="15" customHeight="1" x14ac:dyDescent="0.25">
      <c r="A186" t="s">
        <v>12</v>
      </c>
      <c r="B186">
        <v>129</v>
      </c>
      <c r="C186" t="s">
        <v>20</v>
      </c>
      <c r="D186" s="8">
        <f t="shared" si="4"/>
        <v>1</v>
      </c>
      <c r="E186" s="19" t="s">
        <v>138</v>
      </c>
      <c r="F186" s="19" t="s">
        <v>89</v>
      </c>
      <c r="G186" s="19" t="s">
        <v>133</v>
      </c>
      <c r="H186" s="18">
        <v>41361.461805555555</v>
      </c>
      <c r="I186" s="19">
        <v>12.5</v>
      </c>
      <c r="J186" s="12">
        <v>13.3</v>
      </c>
      <c r="K186" s="13">
        <f t="shared" si="5"/>
        <v>13.3</v>
      </c>
      <c r="M186" s="19">
        <v>19.399999999999999</v>
      </c>
      <c r="N186">
        <v>20.8</v>
      </c>
    </row>
    <row r="187" spans="1:14" ht="15" customHeight="1" x14ac:dyDescent="0.25">
      <c r="A187" t="s">
        <v>12</v>
      </c>
      <c r="B187">
        <v>258</v>
      </c>
      <c r="C187" s="7" t="s">
        <v>13</v>
      </c>
      <c r="D187" s="8">
        <f t="shared" si="4"/>
        <v>10</v>
      </c>
      <c r="E187" s="17" t="s">
        <v>139</v>
      </c>
      <c r="F187" s="17" t="s">
        <v>140</v>
      </c>
      <c r="G187" s="19" t="s">
        <v>16</v>
      </c>
      <c r="H187" s="18">
        <v>41389.541666666664</v>
      </c>
      <c r="I187" s="19">
        <v>56.5</v>
      </c>
      <c r="J187" s="12">
        <v>3.24</v>
      </c>
      <c r="K187" s="13">
        <f t="shared" si="5"/>
        <v>32.400000000000006</v>
      </c>
      <c r="M187" s="19">
        <v>18</v>
      </c>
      <c r="N187">
        <v>19.04</v>
      </c>
    </row>
    <row r="188" spans="1:14" ht="15" customHeight="1" x14ac:dyDescent="0.25">
      <c r="A188" t="s">
        <v>12</v>
      </c>
      <c r="B188">
        <v>182</v>
      </c>
      <c r="C188" s="7" t="s">
        <v>87</v>
      </c>
      <c r="D188" s="8">
        <f t="shared" si="4"/>
        <v>2</v>
      </c>
      <c r="E188" s="17" t="s">
        <v>139</v>
      </c>
      <c r="F188" s="17" t="s">
        <v>140</v>
      </c>
      <c r="G188" s="17" t="s">
        <v>16</v>
      </c>
      <c r="H188" s="18">
        <v>41418.479166666664</v>
      </c>
      <c r="I188" s="19">
        <v>29.8</v>
      </c>
      <c r="J188" s="12">
        <v>15.5</v>
      </c>
      <c r="K188" s="13">
        <f t="shared" si="5"/>
        <v>31</v>
      </c>
      <c r="M188" s="24">
        <v>19.100000000000001</v>
      </c>
      <c r="N188">
        <v>19.96</v>
      </c>
    </row>
    <row r="189" spans="1:14" ht="15" customHeight="1" x14ac:dyDescent="0.25">
      <c r="A189" t="s">
        <v>12</v>
      </c>
      <c r="B189">
        <v>200</v>
      </c>
      <c r="C189" s="7" t="s">
        <v>87</v>
      </c>
      <c r="D189" s="8">
        <f t="shared" si="4"/>
        <v>2</v>
      </c>
      <c r="E189" s="17" t="s">
        <v>141</v>
      </c>
      <c r="F189" s="17" t="s">
        <v>140</v>
      </c>
      <c r="G189" s="17" t="s">
        <v>38</v>
      </c>
      <c r="H189" s="18">
        <v>41360.506944444445</v>
      </c>
      <c r="I189" s="19">
        <v>19.2</v>
      </c>
      <c r="J189" s="12">
        <v>11.1</v>
      </c>
      <c r="K189" s="13">
        <f t="shared" si="5"/>
        <v>22.2</v>
      </c>
      <c r="M189" s="24">
        <v>19.399999999999999</v>
      </c>
      <c r="N189">
        <v>20.2</v>
      </c>
    </row>
    <row r="190" spans="1:14" ht="15" customHeight="1" x14ac:dyDescent="0.25">
      <c r="A190" t="s">
        <v>12</v>
      </c>
      <c r="B190">
        <v>216</v>
      </c>
      <c r="C190" s="7" t="s">
        <v>87</v>
      </c>
      <c r="D190" s="8">
        <f t="shared" si="4"/>
        <v>2</v>
      </c>
      <c r="E190" s="17" t="s">
        <v>142</v>
      </c>
      <c r="F190" s="17" t="s">
        <v>140</v>
      </c>
      <c r="G190" s="17" t="s">
        <v>38</v>
      </c>
      <c r="H190" s="18">
        <v>41363.506944444445</v>
      </c>
      <c r="I190" s="19">
        <v>18.100000000000001</v>
      </c>
      <c r="J190" s="12">
        <v>9.81</v>
      </c>
      <c r="K190" s="13">
        <f t="shared" si="5"/>
        <v>19.62</v>
      </c>
      <c r="M190" s="19">
        <v>16.899999999999999</v>
      </c>
      <c r="N190">
        <v>18.96</v>
      </c>
    </row>
    <row r="191" spans="1:14" ht="15" customHeight="1" x14ac:dyDescent="0.25">
      <c r="A191" t="s">
        <v>12</v>
      </c>
      <c r="B191">
        <v>226</v>
      </c>
      <c r="C191" s="7" t="s">
        <v>87</v>
      </c>
      <c r="D191" s="8">
        <f t="shared" si="4"/>
        <v>2</v>
      </c>
      <c r="E191" s="17" t="s">
        <v>143</v>
      </c>
      <c r="F191" s="17" t="s">
        <v>140</v>
      </c>
      <c r="G191" s="17" t="s">
        <v>38</v>
      </c>
      <c r="H191" s="18">
        <v>41365.506944444445</v>
      </c>
      <c r="I191" s="19">
        <v>19.899999999999999</v>
      </c>
      <c r="J191" s="12">
        <v>11.7</v>
      </c>
      <c r="K191" s="13">
        <f t="shared" si="5"/>
        <v>23.4</v>
      </c>
      <c r="M191" s="19">
        <v>20.3</v>
      </c>
      <c r="N191">
        <v>19.98</v>
      </c>
    </row>
    <row r="192" spans="1:14" ht="15" customHeight="1" x14ac:dyDescent="0.25">
      <c r="A192" t="s">
        <v>12</v>
      </c>
      <c r="B192">
        <v>196</v>
      </c>
      <c r="C192" s="7" t="s">
        <v>87</v>
      </c>
      <c r="D192" s="8">
        <f t="shared" si="4"/>
        <v>2</v>
      </c>
      <c r="E192" s="17" t="s">
        <v>144</v>
      </c>
      <c r="F192" s="17" t="s">
        <v>140</v>
      </c>
      <c r="G192" s="17" t="s">
        <v>38</v>
      </c>
      <c r="H192" s="18">
        <v>41371.506944444445</v>
      </c>
      <c r="I192" s="19">
        <v>19.8</v>
      </c>
      <c r="J192" s="12">
        <v>11.2</v>
      </c>
      <c r="K192" s="13">
        <f t="shared" si="5"/>
        <v>22.4</v>
      </c>
      <c r="M192" s="19">
        <v>16.5</v>
      </c>
      <c r="N192">
        <v>21.4</v>
      </c>
    </row>
    <row r="193" spans="1:14" ht="15" customHeight="1" x14ac:dyDescent="0.25">
      <c r="A193" t="s">
        <v>12</v>
      </c>
      <c r="B193">
        <v>183</v>
      </c>
      <c r="C193" s="7" t="s">
        <v>87</v>
      </c>
      <c r="D193" s="8">
        <f t="shared" si="4"/>
        <v>2</v>
      </c>
      <c r="E193" s="17" t="s">
        <v>145</v>
      </c>
      <c r="F193" s="17" t="s">
        <v>140</v>
      </c>
      <c r="G193" s="17" t="s">
        <v>38</v>
      </c>
      <c r="H193" s="18">
        <v>41373.506944444445</v>
      </c>
      <c r="I193" s="19">
        <v>21.5</v>
      </c>
      <c r="J193" s="12">
        <v>10</v>
      </c>
      <c r="K193" s="13">
        <f t="shared" si="5"/>
        <v>20</v>
      </c>
      <c r="M193" s="19">
        <v>17.5</v>
      </c>
      <c r="N193">
        <v>19.54</v>
      </c>
    </row>
    <row r="194" spans="1:14" ht="15" customHeight="1" x14ac:dyDescent="0.25">
      <c r="A194" t="s">
        <v>12</v>
      </c>
      <c r="B194">
        <v>189</v>
      </c>
      <c r="C194" s="7" t="s">
        <v>87</v>
      </c>
      <c r="D194" s="8">
        <f t="shared" si="4"/>
        <v>2</v>
      </c>
      <c r="E194" s="17" t="s">
        <v>146</v>
      </c>
      <c r="F194" s="17" t="s">
        <v>140</v>
      </c>
      <c r="G194" s="17" t="s">
        <v>38</v>
      </c>
      <c r="H194" s="18">
        <v>41373.506944444445</v>
      </c>
      <c r="I194" s="19">
        <v>16.899999999999999</v>
      </c>
      <c r="J194" s="12">
        <v>9.48</v>
      </c>
      <c r="K194" s="13">
        <f t="shared" si="5"/>
        <v>18.96</v>
      </c>
      <c r="M194" s="24">
        <v>18.100000000000001</v>
      </c>
      <c r="N194">
        <v>18.260000000000002</v>
      </c>
    </row>
    <row r="195" spans="1:14" ht="15" customHeight="1" x14ac:dyDescent="0.25">
      <c r="A195" t="s">
        <v>12</v>
      </c>
      <c r="B195">
        <v>201</v>
      </c>
      <c r="C195" s="7" t="s">
        <v>87</v>
      </c>
      <c r="D195" s="8">
        <f t="shared" ref="D195:D258" si="6">IF(C195="1:9",10,IF(C195="2:8",5,IF(C195="5:5",2,1)))</f>
        <v>2</v>
      </c>
      <c r="E195" s="17" t="s">
        <v>141</v>
      </c>
      <c r="F195" s="17" t="s">
        <v>140</v>
      </c>
      <c r="G195" s="17" t="s">
        <v>38</v>
      </c>
      <c r="H195" s="18">
        <v>41374.506944444445</v>
      </c>
      <c r="I195" s="19">
        <v>19.100000000000001</v>
      </c>
      <c r="J195" s="12">
        <v>10.3</v>
      </c>
      <c r="K195" s="13">
        <f t="shared" ref="K195:K258" si="7">J195*D195</f>
        <v>20.6</v>
      </c>
      <c r="M195" s="19">
        <v>27</v>
      </c>
      <c r="N195">
        <v>19.38</v>
      </c>
    </row>
    <row r="196" spans="1:14" ht="15" customHeight="1" x14ac:dyDescent="0.25">
      <c r="A196" t="s">
        <v>12</v>
      </c>
      <c r="B196">
        <v>210</v>
      </c>
      <c r="C196" s="7" t="s">
        <v>87</v>
      </c>
      <c r="D196" s="8">
        <f t="shared" si="6"/>
        <v>2</v>
      </c>
      <c r="E196" s="17" t="s">
        <v>147</v>
      </c>
      <c r="F196" s="17" t="s">
        <v>140</v>
      </c>
      <c r="G196" s="17" t="s">
        <v>38</v>
      </c>
      <c r="H196" s="18">
        <v>41376.506944444445</v>
      </c>
      <c r="I196" s="19">
        <v>20</v>
      </c>
      <c r="J196" s="12">
        <v>10.7</v>
      </c>
      <c r="K196" s="13">
        <f t="shared" si="7"/>
        <v>21.4</v>
      </c>
      <c r="M196" s="19">
        <v>18.100000000000001</v>
      </c>
      <c r="N196">
        <v>19.36</v>
      </c>
    </row>
    <row r="197" spans="1:14" ht="15" customHeight="1" x14ac:dyDescent="0.25">
      <c r="A197" t="s">
        <v>12</v>
      </c>
      <c r="B197">
        <v>217</v>
      </c>
      <c r="C197" s="7" t="s">
        <v>87</v>
      </c>
      <c r="D197" s="8">
        <f t="shared" si="6"/>
        <v>2</v>
      </c>
      <c r="E197" s="17" t="s">
        <v>142</v>
      </c>
      <c r="F197" s="17" t="s">
        <v>140</v>
      </c>
      <c r="G197" s="17" t="s">
        <v>38</v>
      </c>
      <c r="H197" s="18">
        <v>41377.506944444445</v>
      </c>
      <c r="I197" s="19">
        <v>19.8</v>
      </c>
      <c r="J197" s="12">
        <v>10.199999999999999</v>
      </c>
      <c r="K197" s="13">
        <f t="shared" si="7"/>
        <v>20.399999999999999</v>
      </c>
      <c r="M197" s="19">
        <v>19.8</v>
      </c>
      <c r="N197">
        <v>22.4</v>
      </c>
    </row>
    <row r="198" spans="1:14" ht="15" customHeight="1" x14ac:dyDescent="0.25">
      <c r="A198" t="s">
        <v>12</v>
      </c>
      <c r="B198">
        <v>227</v>
      </c>
      <c r="C198" s="7" t="s">
        <v>87</v>
      </c>
      <c r="D198" s="8">
        <f t="shared" si="6"/>
        <v>2</v>
      </c>
      <c r="E198" s="17" t="s">
        <v>143</v>
      </c>
      <c r="F198" s="17" t="s">
        <v>140</v>
      </c>
      <c r="G198" s="17" t="s">
        <v>38</v>
      </c>
      <c r="H198" s="18">
        <v>41379.506944444445</v>
      </c>
      <c r="I198" s="19">
        <v>20.2</v>
      </c>
      <c r="J198" s="12">
        <v>11</v>
      </c>
      <c r="K198" s="13">
        <f t="shared" si="7"/>
        <v>22</v>
      </c>
      <c r="M198" s="19">
        <v>16.899999999999999</v>
      </c>
      <c r="N198">
        <v>22</v>
      </c>
    </row>
    <row r="199" spans="1:14" ht="15" customHeight="1" x14ac:dyDescent="0.25">
      <c r="A199" t="s">
        <v>12</v>
      </c>
      <c r="B199">
        <v>190</v>
      </c>
      <c r="C199" s="7" t="s">
        <v>87</v>
      </c>
      <c r="D199" s="8">
        <f t="shared" si="6"/>
        <v>2</v>
      </c>
      <c r="E199" s="17" t="s">
        <v>146</v>
      </c>
      <c r="F199" s="17" t="s">
        <v>140</v>
      </c>
      <c r="G199" s="17" t="s">
        <v>38</v>
      </c>
      <c r="H199" s="18">
        <v>41382.506944444445</v>
      </c>
      <c r="I199" s="19">
        <v>20.3</v>
      </c>
      <c r="J199" s="12">
        <v>9.99</v>
      </c>
      <c r="K199" s="13">
        <f t="shared" si="7"/>
        <v>19.98</v>
      </c>
      <c r="M199" s="19">
        <v>26.6</v>
      </c>
      <c r="N199">
        <v>20.6</v>
      </c>
    </row>
    <row r="200" spans="1:14" ht="15" customHeight="1" x14ac:dyDescent="0.25">
      <c r="A200" t="s">
        <v>12</v>
      </c>
      <c r="B200">
        <v>194</v>
      </c>
      <c r="C200" s="7" t="s">
        <v>87</v>
      </c>
      <c r="D200" s="8">
        <f t="shared" si="6"/>
        <v>2</v>
      </c>
      <c r="E200" s="17" t="s">
        <v>148</v>
      </c>
      <c r="F200" s="17" t="s">
        <v>140</v>
      </c>
      <c r="G200" s="17" t="s">
        <v>38</v>
      </c>
      <c r="H200" s="18">
        <v>41384.506944444445</v>
      </c>
      <c r="I200" s="19">
        <v>27</v>
      </c>
      <c r="J200" s="12">
        <v>9.69</v>
      </c>
      <c r="K200" s="13">
        <f t="shared" si="7"/>
        <v>19.38</v>
      </c>
      <c r="M200" s="19">
        <v>18.899999999999999</v>
      </c>
      <c r="N200">
        <v>21.2</v>
      </c>
    </row>
    <row r="201" spans="1:14" ht="15" customHeight="1" x14ac:dyDescent="0.25">
      <c r="A201" t="s">
        <v>12</v>
      </c>
      <c r="B201">
        <v>198</v>
      </c>
      <c r="C201" s="7" t="s">
        <v>87</v>
      </c>
      <c r="D201" s="8">
        <f t="shared" si="6"/>
        <v>2</v>
      </c>
      <c r="E201" s="17" t="s">
        <v>149</v>
      </c>
      <c r="F201" s="17" t="s">
        <v>140</v>
      </c>
      <c r="G201" s="17" t="s">
        <v>38</v>
      </c>
      <c r="H201" s="18">
        <v>41388.506944444445</v>
      </c>
      <c r="I201" s="19">
        <v>26.6</v>
      </c>
      <c r="J201" s="12">
        <v>10.3</v>
      </c>
      <c r="K201" s="13">
        <f t="shared" si="7"/>
        <v>20.6</v>
      </c>
      <c r="M201" s="19">
        <v>19.2</v>
      </c>
      <c r="N201">
        <v>22.2</v>
      </c>
    </row>
    <row r="202" spans="1:14" ht="15" customHeight="1" x14ac:dyDescent="0.25">
      <c r="A202" t="s">
        <v>12</v>
      </c>
      <c r="B202">
        <v>184</v>
      </c>
      <c r="C202" s="7" t="s">
        <v>87</v>
      </c>
      <c r="D202" s="8">
        <f t="shared" si="6"/>
        <v>2</v>
      </c>
      <c r="E202" s="17" t="s">
        <v>145</v>
      </c>
      <c r="F202" s="17" t="s">
        <v>140</v>
      </c>
      <c r="G202" s="17" t="s">
        <v>38</v>
      </c>
      <c r="H202" s="18">
        <v>41390.476388888892</v>
      </c>
      <c r="I202" s="19">
        <v>18</v>
      </c>
      <c r="J202" s="12">
        <v>11</v>
      </c>
      <c r="K202" s="13">
        <f t="shared" si="7"/>
        <v>22</v>
      </c>
      <c r="M202" s="19">
        <v>19.100000000000001</v>
      </c>
      <c r="N202">
        <v>20.6</v>
      </c>
    </row>
    <row r="203" spans="1:14" ht="15" customHeight="1" x14ac:dyDescent="0.25">
      <c r="A203" t="s">
        <v>12</v>
      </c>
      <c r="B203">
        <v>211</v>
      </c>
      <c r="C203" s="7" t="s">
        <v>87</v>
      </c>
      <c r="D203" s="8">
        <f t="shared" si="6"/>
        <v>2</v>
      </c>
      <c r="E203" s="17" t="s">
        <v>147</v>
      </c>
      <c r="F203" s="17" t="s">
        <v>140</v>
      </c>
      <c r="G203" s="17" t="s">
        <v>38</v>
      </c>
      <c r="H203" s="18">
        <v>41393.476388888892</v>
      </c>
      <c r="I203" s="19">
        <v>18.899999999999999</v>
      </c>
      <c r="J203" s="12">
        <v>10.8</v>
      </c>
      <c r="K203" s="13">
        <f t="shared" si="7"/>
        <v>21.6</v>
      </c>
      <c r="M203" s="19">
        <v>20.399999999999999</v>
      </c>
      <c r="N203">
        <v>22.4</v>
      </c>
    </row>
    <row r="204" spans="1:14" ht="15" customHeight="1" x14ac:dyDescent="0.25">
      <c r="A204" t="s">
        <v>12</v>
      </c>
      <c r="B204">
        <v>228</v>
      </c>
      <c r="C204" s="7" t="s">
        <v>87</v>
      </c>
      <c r="D204" s="8">
        <f t="shared" si="6"/>
        <v>2</v>
      </c>
      <c r="E204" s="17" t="s">
        <v>143</v>
      </c>
      <c r="F204" s="17" t="s">
        <v>140</v>
      </c>
      <c r="G204" s="17" t="s">
        <v>38</v>
      </c>
      <c r="H204" s="18">
        <v>41396.476388888892</v>
      </c>
      <c r="I204" s="19">
        <v>16.600000000000001</v>
      </c>
      <c r="J204" s="12">
        <v>10.6</v>
      </c>
      <c r="K204" s="13">
        <f t="shared" si="7"/>
        <v>21.2</v>
      </c>
      <c r="M204" s="19">
        <v>17.8</v>
      </c>
      <c r="N204">
        <v>20.399999999999999</v>
      </c>
    </row>
    <row r="205" spans="1:14" ht="15" customHeight="1" x14ac:dyDescent="0.25">
      <c r="A205" t="s">
        <v>12</v>
      </c>
      <c r="B205">
        <v>191</v>
      </c>
      <c r="C205" s="7" t="s">
        <v>87</v>
      </c>
      <c r="D205" s="8">
        <f t="shared" si="6"/>
        <v>2</v>
      </c>
      <c r="E205" s="17" t="s">
        <v>146</v>
      </c>
      <c r="F205" s="17" t="s">
        <v>140</v>
      </c>
      <c r="G205" s="17" t="s">
        <v>38</v>
      </c>
      <c r="H205" s="18">
        <v>41399.476388888892</v>
      </c>
      <c r="I205" s="19">
        <v>16.5</v>
      </c>
      <c r="J205" s="12">
        <v>10.7</v>
      </c>
      <c r="K205" s="13">
        <f t="shared" si="7"/>
        <v>21.4</v>
      </c>
      <c r="M205" s="24">
        <v>19.100000000000001</v>
      </c>
      <c r="N205">
        <v>20.399999999999999</v>
      </c>
    </row>
    <row r="206" spans="1:14" ht="15" customHeight="1" x14ac:dyDescent="0.25">
      <c r="A206" t="s">
        <v>12</v>
      </c>
      <c r="B206">
        <v>197</v>
      </c>
      <c r="C206" s="7" t="s">
        <v>87</v>
      </c>
      <c r="D206" s="8">
        <f t="shared" si="6"/>
        <v>2</v>
      </c>
      <c r="E206" s="17" t="s">
        <v>144</v>
      </c>
      <c r="F206" s="17" t="s">
        <v>140</v>
      </c>
      <c r="G206" s="17" t="s">
        <v>38</v>
      </c>
      <c r="H206" s="18">
        <v>41402.476388888892</v>
      </c>
      <c r="I206" s="19">
        <v>16.899999999999999</v>
      </c>
      <c r="J206" s="12">
        <v>11</v>
      </c>
      <c r="K206" s="13">
        <f t="shared" si="7"/>
        <v>22</v>
      </c>
      <c r="M206" s="19">
        <v>18.7</v>
      </c>
      <c r="N206">
        <v>20.8</v>
      </c>
    </row>
    <row r="207" spans="1:14" ht="15" customHeight="1" x14ac:dyDescent="0.25">
      <c r="A207" t="s">
        <v>12</v>
      </c>
      <c r="B207">
        <v>199</v>
      </c>
      <c r="C207" s="7" t="s">
        <v>87</v>
      </c>
      <c r="D207" s="8">
        <f t="shared" si="6"/>
        <v>2</v>
      </c>
      <c r="E207" s="17" t="s">
        <v>149</v>
      </c>
      <c r="F207" s="17" t="s">
        <v>140</v>
      </c>
      <c r="G207" s="17" t="s">
        <v>38</v>
      </c>
      <c r="H207" s="18">
        <v>41405.476388888892</v>
      </c>
      <c r="I207" s="19">
        <v>18.899999999999999</v>
      </c>
      <c r="J207" s="12">
        <v>10.6</v>
      </c>
      <c r="K207" s="13">
        <f t="shared" si="7"/>
        <v>21.2</v>
      </c>
      <c r="M207" s="19">
        <v>17.899999999999999</v>
      </c>
      <c r="N207">
        <v>21.8</v>
      </c>
    </row>
    <row r="208" spans="1:14" ht="15" customHeight="1" x14ac:dyDescent="0.25">
      <c r="A208" t="s">
        <v>12</v>
      </c>
      <c r="B208">
        <v>168</v>
      </c>
      <c r="C208" t="s">
        <v>20</v>
      </c>
      <c r="D208" s="8">
        <f t="shared" si="6"/>
        <v>1</v>
      </c>
      <c r="E208" s="17" t="s">
        <v>150</v>
      </c>
      <c r="F208" s="17" t="s">
        <v>140</v>
      </c>
      <c r="G208" s="17" t="s">
        <v>38</v>
      </c>
      <c r="H208" s="18">
        <v>41408.476388888892</v>
      </c>
      <c r="I208" s="19">
        <v>11.3</v>
      </c>
      <c r="J208" s="12">
        <v>17</v>
      </c>
      <c r="K208" s="13">
        <f t="shared" si="7"/>
        <v>17</v>
      </c>
      <c r="M208" s="19">
        <v>18.100000000000001</v>
      </c>
      <c r="N208">
        <v>19.5</v>
      </c>
    </row>
    <row r="209" spans="1:14" ht="15" customHeight="1" x14ac:dyDescent="0.25">
      <c r="A209" t="s">
        <v>12</v>
      </c>
      <c r="B209">
        <v>205</v>
      </c>
      <c r="C209" s="7" t="s">
        <v>87</v>
      </c>
      <c r="D209" s="8">
        <f t="shared" si="6"/>
        <v>2</v>
      </c>
      <c r="E209" s="17" t="s">
        <v>151</v>
      </c>
      <c r="F209" s="17" t="s">
        <v>140</v>
      </c>
      <c r="G209" s="17" t="s">
        <v>38</v>
      </c>
      <c r="H209" s="18">
        <v>41411.476388888892</v>
      </c>
      <c r="I209" s="19">
        <v>18.7</v>
      </c>
      <c r="J209" s="12">
        <v>10.4</v>
      </c>
      <c r="K209" s="13">
        <f t="shared" si="7"/>
        <v>20.8</v>
      </c>
      <c r="M209" s="24">
        <v>19</v>
      </c>
      <c r="N209">
        <v>19.78</v>
      </c>
    </row>
    <row r="210" spans="1:14" ht="15" customHeight="1" x14ac:dyDescent="0.25">
      <c r="A210" t="s">
        <v>12</v>
      </c>
      <c r="B210">
        <v>236</v>
      </c>
      <c r="C210" s="7" t="s">
        <v>87</v>
      </c>
      <c r="D210" s="8">
        <f t="shared" si="6"/>
        <v>2</v>
      </c>
      <c r="E210" s="28" t="s">
        <v>152</v>
      </c>
      <c r="F210" s="17" t="s">
        <v>140</v>
      </c>
      <c r="G210" s="17" t="s">
        <v>38</v>
      </c>
      <c r="H210" s="18">
        <v>41414.527777777781</v>
      </c>
      <c r="I210" s="19">
        <v>19.2</v>
      </c>
      <c r="J210" s="12">
        <v>10.9</v>
      </c>
      <c r="K210" s="13">
        <f t="shared" si="7"/>
        <v>21.8</v>
      </c>
      <c r="M210" s="24">
        <v>19.100000000000001</v>
      </c>
      <c r="N210">
        <v>21</v>
      </c>
    </row>
    <row r="211" spans="1:14" ht="15" customHeight="1" x14ac:dyDescent="0.25">
      <c r="A211" t="s">
        <v>12</v>
      </c>
      <c r="B211">
        <v>185</v>
      </c>
      <c r="C211" s="7" t="s">
        <v>87</v>
      </c>
      <c r="D211" s="8">
        <f t="shared" si="6"/>
        <v>2</v>
      </c>
      <c r="E211" s="28" t="s">
        <v>145</v>
      </c>
      <c r="F211" s="17" t="s">
        <v>140</v>
      </c>
      <c r="G211" s="17" t="s">
        <v>38</v>
      </c>
      <c r="H211" s="18">
        <v>41418.48541666667</v>
      </c>
      <c r="I211" s="19">
        <v>19.399999999999999</v>
      </c>
      <c r="J211" s="12">
        <v>10.4</v>
      </c>
      <c r="K211" s="13">
        <f t="shared" si="7"/>
        <v>20.8</v>
      </c>
      <c r="M211" s="19">
        <v>20</v>
      </c>
      <c r="N211">
        <v>21.4</v>
      </c>
    </row>
    <row r="212" spans="1:14" ht="15" customHeight="1" x14ac:dyDescent="0.25">
      <c r="A212" t="s">
        <v>12</v>
      </c>
      <c r="B212">
        <v>202</v>
      </c>
      <c r="C212" s="7" t="s">
        <v>87</v>
      </c>
      <c r="D212" s="8">
        <f t="shared" si="6"/>
        <v>2</v>
      </c>
      <c r="E212" s="17" t="s">
        <v>141</v>
      </c>
      <c r="F212" s="17" t="s">
        <v>140</v>
      </c>
      <c r="G212" s="17" t="s">
        <v>38</v>
      </c>
      <c r="H212" s="18">
        <v>41421.48541666667</v>
      </c>
      <c r="I212" s="19">
        <v>20.399999999999999</v>
      </c>
      <c r="J212" s="12">
        <v>11.2</v>
      </c>
      <c r="K212" s="13">
        <f t="shared" si="7"/>
        <v>22.4</v>
      </c>
      <c r="M212" s="19">
        <v>18.899999999999999</v>
      </c>
      <c r="N212">
        <v>21.6</v>
      </c>
    </row>
    <row r="213" spans="1:14" ht="15" customHeight="1" x14ac:dyDescent="0.25">
      <c r="A213" t="s">
        <v>12</v>
      </c>
      <c r="B213">
        <v>206</v>
      </c>
      <c r="C213" s="7" t="s">
        <v>87</v>
      </c>
      <c r="D213" s="8">
        <f t="shared" si="6"/>
        <v>2</v>
      </c>
      <c r="E213" s="17" t="s">
        <v>153</v>
      </c>
      <c r="F213" s="17" t="s">
        <v>140</v>
      </c>
      <c r="G213" s="17" t="s">
        <v>38</v>
      </c>
      <c r="H213" s="18">
        <v>41424.48541666667</v>
      </c>
      <c r="I213" s="19">
        <v>17.899999999999999</v>
      </c>
      <c r="J213" s="12">
        <v>10.9</v>
      </c>
      <c r="K213" s="13">
        <f t="shared" si="7"/>
        <v>21.8</v>
      </c>
      <c r="M213" s="19">
        <v>19.3</v>
      </c>
      <c r="N213">
        <v>19.52</v>
      </c>
    </row>
    <row r="214" spans="1:14" ht="15" customHeight="1" x14ac:dyDescent="0.25">
      <c r="A214" t="s">
        <v>12</v>
      </c>
      <c r="B214">
        <v>212</v>
      </c>
      <c r="C214" s="7" t="s">
        <v>87</v>
      </c>
      <c r="D214" s="8">
        <f t="shared" si="6"/>
        <v>2</v>
      </c>
      <c r="E214" s="17" t="s">
        <v>147</v>
      </c>
      <c r="F214" s="17" t="s">
        <v>140</v>
      </c>
      <c r="G214" s="17" t="s">
        <v>38</v>
      </c>
      <c r="H214" s="18">
        <v>41427.48541666667</v>
      </c>
      <c r="I214" s="19">
        <v>19.3</v>
      </c>
      <c r="J214" s="12">
        <v>9.76</v>
      </c>
      <c r="K214" s="13">
        <f t="shared" si="7"/>
        <v>19.52</v>
      </c>
      <c r="M214" s="24">
        <v>17.5</v>
      </c>
      <c r="N214">
        <v>20.2</v>
      </c>
    </row>
    <row r="215" spans="1:14" ht="15" customHeight="1" x14ac:dyDescent="0.25">
      <c r="A215" t="s">
        <v>12</v>
      </c>
      <c r="B215">
        <v>218</v>
      </c>
      <c r="C215" s="7" t="s">
        <v>87</v>
      </c>
      <c r="D215" s="8">
        <f t="shared" si="6"/>
        <v>2</v>
      </c>
      <c r="E215" s="17" t="s">
        <v>142</v>
      </c>
      <c r="F215" s="17" t="s">
        <v>140</v>
      </c>
      <c r="G215" s="17" t="s">
        <v>38</v>
      </c>
      <c r="H215" s="18">
        <v>41430.48541666667</v>
      </c>
      <c r="I215" s="19">
        <v>18.2</v>
      </c>
      <c r="J215" s="12">
        <v>9.98</v>
      </c>
      <c r="K215" s="13">
        <f t="shared" si="7"/>
        <v>19.96</v>
      </c>
      <c r="M215" s="24">
        <v>19</v>
      </c>
      <c r="N215">
        <v>21</v>
      </c>
    </row>
    <row r="216" spans="1:14" ht="15" customHeight="1" x14ac:dyDescent="0.25">
      <c r="A216" t="s">
        <v>12</v>
      </c>
      <c r="B216">
        <v>222</v>
      </c>
      <c r="C216" s="7" t="s">
        <v>87</v>
      </c>
      <c r="D216" s="8">
        <f t="shared" si="6"/>
        <v>2</v>
      </c>
      <c r="E216" s="17" t="s">
        <v>154</v>
      </c>
      <c r="F216" s="17" t="s">
        <v>140</v>
      </c>
      <c r="G216" s="17" t="s">
        <v>38</v>
      </c>
      <c r="H216" s="29">
        <v>41433.48541666667</v>
      </c>
      <c r="I216" s="19">
        <v>18.7</v>
      </c>
      <c r="J216" s="12">
        <v>9.9</v>
      </c>
      <c r="K216" s="13">
        <f t="shared" si="7"/>
        <v>19.8</v>
      </c>
      <c r="M216" s="24">
        <v>18.7</v>
      </c>
      <c r="N216">
        <v>22</v>
      </c>
    </row>
    <row r="217" spans="1:14" ht="15" customHeight="1" x14ac:dyDescent="0.25">
      <c r="A217" t="s">
        <v>12</v>
      </c>
      <c r="B217">
        <v>229</v>
      </c>
      <c r="C217" s="7" t="s">
        <v>87</v>
      </c>
      <c r="D217" s="8">
        <f t="shared" si="6"/>
        <v>2</v>
      </c>
      <c r="E217" s="17" t="s">
        <v>143</v>
      </c>
      <c r="F217" s="17" t="s">
        <v>140</v>
      </c>
      <c r="G217" s="17" t="s">
        <v>38</v>
      </c>
      <c r="H217" s="18">
        <v>41436.48541666667</v>
      </c>
      <c r="I217" s="19">
        <v>18.100000000000001</v>
      </c>
      <c r="J217" s="12">
        <v>9.31</v>
      </c>
      <c r="K217" s="13">
        <f t="shared" si="7"/>
        <v>18.62</v>
      </c>
      <c r="M217" s="19">
        <v>18.100000000000001</v>
      </c>
      <c r="N217">
        <v>19.62</v>
      </c>
    </row>
    <row r="218" spans="1:14" ht="15" customHeight="1" x14ac:dyDescent="0.25">
      <c r="A218" t="s">
        <v>12</v>
      </c>
      <c r="B218">
        <v>233</v>
      </c>
      <c r="C218" s="7" t="s">
        <v>87</v>
      </c>
      <c r="D218" s="8">
        <f t="shared" si="6"/>
        <v>2</v>
      </c>
      <c r="E218" s="17" t="s">
        <v>155</v>
      </c>
      <c r="F218" s="17" t="s">
        <v>140</v>
      </c>
      <c r="G218" s="17" t="s">
        <v>38</v>
      </c>
      <c r="H218" s="18">
        <v>41439.48541666667</v>
      </c>
      <c r="I218" s="19">
        <v>17.899999999999999</v>
      </c>
      <c r="J218" s="12">
        <v>9.67</v>
      </c>
      <c r="K218" s="13">
        <f t="shared" si="7"/>
        <v>19.34</v>
      </c>
      <c r="M218" s="19">
        <v>19.8</v>
      </c>
      <c r="N218">
        <v>20.399999999999999</v>
      </c>
    </row>
    <row r="219" spans="1:14" ht="15" customHeight="1" x14ac:dyDescent="0.25">
      <c r="A219" t="s">
        <v>12</v>
      </c>
      <c r="B219">
        <v>235</v>
      </c>
      <c r="C219" s="7" t="s">
        <v>87</v>
      </c>
      <c r="D219" s="8">
        <f t="shared" si="6"/>
        <v>2</v>
      </c>
      <c r="E219" s="17" t="s">
        <v>156</v>
      </c>
      <c r="F219" s="17" t="s">
        <v>140</v>
      </c>
      <c r="G219" s="17" t="s">
        <v>38</v>
      </c>
      <c r="H219" s="18">
        <v>41442.48541666667</v>
      </c>
      <c r="I219" s="19">
        <v>20.5</v>
      </c>
      <c r="J219" s="12">
        <v>9.24</v>
      </c>
      <c r="K219" s="13">
        <f t="shared" si="7"/>
        <v>18.48</v>
      </c>
      <c r="M219" s="19">
        <v>18.2</v>
      </c>
      <c r="N219">
        <v>19.96</v>
      </c>
    </row>
    <row r="220" spans="1:14" ht="15" customHeight="1" x14ac:dyDescent="0.25">
      <c r="A220" t="s">
        <v>12</v>
      </c>
      <c r="B220">
        <v>192</v>
      </c>
      <c r="C220" s="7" t="s">
        <v>87</v>
      </c>
      <c r="D220" s="8">
        <f t="shared" si="6"/>
        <v>2</v>
      </c>
      <c r="E220" s="17" t="s">
        <v>146</v>
      </c>
      <c r="F220" s="17" t="s">
        <v>140</v>
      </c>
      <c r="G220" s="17" t="s">
        <v>38</v>
      </c>
      <c r="H220" s="18">
        <v>41445.48541666667</v>
      </c>
      <c r="I220" s="19">
        <v>17.5</v>
      </c>
      <c r="J220" s="12">
        <v>9.77</v>
      </c>
      <c r="K220" s="13">
        <f t="shared" si="7"/>
        <v>19.54</v>
      </c>
      <c r="M220" s="24">
        <v>17.399999999999999</v>
      </c>
      <c r="N220">
        <v>18.559999999999999</v>
      </c>
    </row>
    <row r="221" spans="1:14" ht="15" customHeight="1" x14ac:dyDescent="0.25">
      <c r="A221" t="s">
        <v>12</v>
      </c>
      <c r="B221">
        <v>193</v>
      </c>
      <c r="C221" s="7" t="s">
        <v>87</v>
      </c>
      <c r="D221" s="8">
        <f t="shared" si="6"/>
        <v>2</v>
      </c>
      <c r="E221" s="17" t="s">
        <v>157</v>
      </c>
      <c r="F221" s="17" t="s">
        <v>140</v>
      </c>
      <c r="G221" s="17" t="s">
        <v>38</v>
      </c>
      <c r="H221" s="18">
        <v>41448.48541666667</v>
      </c>
      <c r="I221" s="24">
        <v>18.100000000000001</v>
      </c>
      <c r="J221" s="12">
        <v>9.1300000000000008</v>
      </c>
      <c r="K221" s="13">
        <f t="shared" si="7"/>
        <v>18.260000000000002</v>
      </c>
      <c r="M221" s="24">
        <v>18.899999999999999</v>
      </c>
      <c r="N221">
        <v>19.260000000000002</v>
      </c>
    </row>
    <row r="222" spans="1:14" ht="15" customHeight="1" x14ac:dyDescent="0.25">
      <c r="A222" t="s">
        <v>12</v>
      </c>
      <c r="B222">
        <v>195</v>
      </c>
      <c r="C222" s="7" t="s">
        <v>87</v>
      </c>
      <c r="D222" s="8">
        <f t="shared" si="6"/>
        <v>2</v>
      </c>
      <c r="E222" s="17" t="s">
        <v>148</v>
      </c>
      <c r="F222" s="17" t="s">
        <v>140</v>
      </c>
      <c r="G222" s="17" t="s">
        <v>38</v>
      </c>
      <c r="H222" s="18">
        <v>41451.48541666667</v>
      </c>
      <c r="I222" s="19">
        <v>18.100000000000001</v>
      </c>
      <c r="J222" s="12">
        <v>9.68</v>
      </c>
      <c r="K222" s="13">
        <f t="shared" si="7"/>
        <v>19.36</v>
      </c>
      <c r="M222" s="24">
        <v>15.7</v>
      </c>
      <c r="N222">
        <v>17.16</v>
      </c>
    </row>
    <row r="223" spans="1:14" ht="15" customHeight="1" x14ac:dyDescent="0.25">
      <c r="A223" t="s">
        <v>12</v>
      </c>
      <c r="B223">
        <v>186</v>
      </c>
      <c r="C223" s="7" t="s">
        <v>87</v>
      </c>
      <c r="D223" s="8">
        <f t="shared" si="6"/>
        <v>2</v>
      </c>
      <c r="E223" s="17" t="s">
        <v>145</v>
      </c>
      <c r="F223" s="17" t="s">
        <v>140</v>
      </c>
      <c r="G223" s="17" t="s">
        <v>38</v>
      </c>
      <c r="H223" s="18">
        <v>41455.371527777781</v>
      </c>
      <c r="I223" s="19">
        <v>18</v>
      </c>
      <c r="J223" s="12">
        <v>9.52</v>
      </c>
      <c r="K223" s="13">
        <f t="shared" si="7"/>
        <v>19.04</v>
      </c>
      <c r="M223" s="19">
        <v>18.7</v>
      </c>
      <c r="N223">
        <v>19.8</v>
      </c>
    </row>
    <row r="224" spans="1:14" ht="15" customHeight="1" x14ac:dyDescent="0.25">
      <c r="A224" t="s">
        <v>12</v>
      </c>
      <c r="B224">
        <v>203</v>
      </c>
      <c r="C224" s="7" t="s">
        <v>87</v>
      </c>
      <c r="D224" s="8">
        <f t="shared" si="6"/>
        <v>2</v>
      </c>
      <c r="E224" s="17" t="s">
        <v>141</v>
      </c>
      <c r="F224" s="17" t="s">
        <v>140</v>
      </c>
      <c r="G224" s="17" t="s">
        <v>38</v>
      </c>
      <c r="H224" s="18">
        <v>41458.371527777781</v>
      </c>
      <c r="I224" s="19">
        <v>17.8</v>
      </c>
      <c r="J224" s="12">
        <v>10.199999999999999</v>
      </c>
      <c r="K224" s="13">
        <f t="shared" si="7"/>
        <v>20.399999999999999</v>
      </c>
      <c r="M224" s="24">
        <v>17.7</v>
      </c>
      <c r="N224">
        <v>17.86</v>
      </c>
    </row>
    <row r="225" spans="1:14" ht="15" customHeight="1" x14ac:dyDescent="0.25">
      <c r="A225" t="s">
        <v>12</v>
      </c>
      <c r="B225">
        <v>207</v>
      </c>
      <c r="C225" s="7" t="s">
        <v>87</v>
      </c>
      <c r="D225" s="8">
        <f t="shared" si="6"/>
        <v>2</v>
      </c>
      <c r="E225" s="17" t="s">
        <v>153</v>
      </c>
      <c r="F225" s="17" t="s">
        <v>140</v>
      </c>
      <c r="G225" s="17" t="s">
        <v>38</v>
      </c>
      <c r="H225" s="18">
        <v>41461.371527777781</v>
      </c>
      <c r="I225" s="19">
        <v>18.100000000000001</v>
      </c>
      <c r="J225" s="12">
        <v>9.75</v>
      </c>
      <c r="K225" s="13">
        <f t="shared" si="7"/>
        <v>19.5</v>
      </c>
      <c r="M225" s="24">
        <v>17.8</v>
      </c>
      <c r="N225">
        <v>18.22</v>
      </c>
    </row>
    <row r="226" spans="1:14" ht="15" customHeight="1" x14ac:dyDescent="0.25">
      <c r="A226" t="s">
        <v>12</v>
      </c>
      <c r="B226">
        <v>213</v>
      </c>
      <c r="C226" s="7" t="s">
        <v>87</v>
      </c>
      <c r="D226" s="8">
        <f t="shared" si="6"/>
        <v>2</v>
      </c>
      <c r="E226" s="17" t="s">
        <v>147</v>
      </c>
      <c r="F226" s="17" t="s">
        <v>140</v>
      </c>
      <c r="G226" s="17" t="s">
        <v>38</v>
      </c>
      <c r="H226" s="18">
        <v>41464.371527777781</v>
      </c>
      <c r="I226" s="24">
        <v>17.5</v>
      </c>
      <c r="J226" s="12">
        <v>10.1</v>
      </c>
      <c r="K226" s="13">
        <f t="shared" si="7"/>
        <v>20.2</v>
      </c>
      <c r="M226" s="24">
        <v>18.899999999999999</v>
      </c>
      <c r="N226">
        <v>19.62</v>
      </c>
    </row>
    <row r="227" spans="1:14" ht="15" customHeight="1" x14ac:dyDescent="0.25">
      <c r="A227" t="s">
        <v>12</v>
      </c>
      <c r="B227">
        <v>219</v>
      </c>
      <c r="C227" s="7" t="s">
        <v>87</v>
      </c>
      <c r="D227" s="8">
        <f t="shared" si="6"/>
        <v>2</v>
      </c>
      <c r="E227" s="17" t="s">
        <v>142</v>
      </c>
      <c r="F227" s="17" t="s">
        <v>140</v>
      </c>
      <c r="G227" s="17" t="s">
        <v>38</v>
      </c>
      <c r="H227" s="29">
        <v>41467.371527777781</v>
      </c>
      <c r="I227" s="24">
        <v>17.399999999999999</v>
      </c>
      <c r="J227" s="12">
        <v>9.2799999999999994</v>
      </c>
      <c r="K227" s="13">
        <f t="shared" si="7"/>
        <v>18.559999999999999</v>
      </c>
      <c r="M227" s="19">
        <v>19.899999999999999</v>
      </c>
      <c r="N227">
        <v>23.4</v>
      </c>
    </row>
    <row r="228" spans="1:14" ht="15" customHeight="1" x14ac:dyDescent="0.25">
      <c r="A228" t="s">
        <v>12</v>
      </c>
      <c r="B228">
        <v>223</v>
      </c>
      <c r="C228" s="7" t="s">
        <v>87</v>
      </c>
      <c r="D228" s="8">
        <f t="shared" si="6"/>
        <v>2</v>
      </c>
      <c r="E228" s="17" t="s">
        <v>154</v>
      </c>
      <c r="F228" s="17" t="s">
        <v>140</v>
      </c>
      <c r="G228" s="17" t="s">
        <v>38</v>
      </c>
      <c r="H228" s="18">
        <v>41470.371527777781</v>
      </c>
      <c r="I228" s="24">
        <v>17.7</v>
      </c>
      <c r="J228" s="12">
        <v>8.93</v>
      </c>
      <c r="K228" s="13">
        <f t="shared" si="7"/>
        <v>17.86</v>
      </c>
      <c r="M228" s="19">
        <v>20.2</v>
      </c>
      <c r="N228">
        <v>22</v>
      </c>
    </row>
    <row r="229" spans="1:14" ht="15" customHeight="1" x14ac:dyDescent="0.25">
      <c r="A229" t="s">
        <v>12</v>
      </c>
      <c r="B229">
        <v>230</v>
      </c>
      <c r="C229" s="7" t="s">
        <v>87</v>
      </c>
      <c r="D229" s="8">
        <f t="shared" si="6"/>
        <v>2</v>
      </c>
      <c r="E229" s="17" t="s">
        <v>143</v>
      </c>
      <c r="F229" s="17" t="s">
        <v>140</v>
      </c>
      <c r="G229" s="17" t="s">
        <v>38</v>
      </c>
      <c r="H229" s="18">
        <v>41473.371527777781</v>
      </c>
      <c r="I229" s="24">
        <v>17.600000000000001</v>
      </c>
      <c r="J229" s="12">
        <v>9.36</v>
      </c>
      <c r="K229" s="13">
        <f t="shared" si="7"/>
        <v>18.72</v>
      </c>
      <c r="M229" s="19">
        <v>16.600000000000001</v>
      </c>
      <c r="N229">
        <v>21.2</v>
      </c>
    </row>
    <row r="230" spans="1:14" ht="15" customHeight="1" x14ac:dyDescent="0.25">
      <c r="A230" t="s">
        <v>12</v>
      </c>
      <c r="B230">
        <v>187</v>
      </c>
      <c r="C230" s="7" t="s">
        <v>87</v>
      </c>
      <c r="D230" s="8">
        <f t="shared" si="6"/>
        <v>2</v>
      </c>
      <c r="E230" s="17" t="s">
        <v>145</v>
      </c>
      <c r="F230" s="17" t="s">
        <v>140</v>
      </c>
      <c r="G230" s="17" t="s">
        <v>38</v>
      </c>
      <c r="H230" s="18">
        <v>41477.377083333333</v>
      </c>
      <c r="I230" s="24">
        <v>19.100000000000001</v>
      </c>
      <c r="J230" s="12">
        <v>9.98</v>
      </c>
      <c r="K230" s="13">
        <f t="shared" si="7"/>
        <v>19.96</v>
      </c>
      <c r="M230" s="19">
        <v>18.100000000000001</v>
      </c>
      <c r="N230">
        <v>18.62</v>
      </c>
    </row>
    <row r="231" spans="1:14" ht="15" customHeight="1" x14ac:dyDescent="0.25">
      <c r="A231" t="s">
        <v>12</v>
      </c>
      <c r="B231">
        <v>204</v>
      </c>
      <c r="C231" s="7" t="s">
        <v>87</v>
      </c>
      <c r="D231" s="8">
        <f t="shared" si="6"/>
        <v>2</v>
      </c>
      <c r="E231" s="17" t="s">
        <v>141</v>
      </c>
      <c r="F231" s="17" t="s">
        <v>140</v>
      </c>
      <c r="G231" s="17" t="s">
        <v>38</v>
      </c>
      <c r="H231" s="18">
        <v>41480.377083333333</v>
      </c>
      <c r="I231" s="24">
        <v>19.100000000000001</v>
      </c>
      <c r="J231" s="12">
        <v>10.199999999999999</v>
      </c>
      <c r="K231" s="13">
        <f t="shared" si="7"/>
        <v>20.399999999999999</v>
      </c>
      <c r="M231" s="24">
        <v>17.600000000000001</v>
      </c>
      <c r="N231">
        <v>18.72</v>
      </c>
    </row>
    <row r="232" spans="1:14" ht="15" customHeight="1" x14ac:dyDescent="0.25">
      <c r="A232" t="s">
        <v>12</v>
      </c>
      <c r="B232">
        <v>208</v>
      </c>
      <c r="C232" s="7" t="s">
        <v>87</v>
      </c>
      <c r="D232" s="8">
        <f t="shared" si="6"/>
        <v>2</v>
      </c>
      <c r="E232" s="17" t="s">
        <v>153</v>
      </c>
      <c r="F232" s="17" t="s">
        <v>140</v>
      </c>
      <c r="G232" s="17" t="s">
        <v>38</v>
      </c>
      <c r="H232" s="18">
        <v>41483.377083333333</v>
      </c>
      <c r="I232" s="24">
        <v>19</v>
      </c>
      <c r="J232" s="12">
        <v>9.89</v>
      </c>
      <c r="K232" s="13">
        <f t="shared" si="7"/>
        <v>19.78</v>
      </c>
      <c r="M232" s="24">
        <v>16.2</v>
      </c>
      <c r="N232">
        <v>15.58</v>
      </c>
    </row>
    <row r="233" spans="1:14" ht="15" customHeight="1" x14ac:dyDescent="0.25">
      <c r="A233" t="s">
        <v>12</v>
      </c>
      <c r="B233">
        <v>214</v>
      </c>
      <c r="C233" s="7" t="s">
        <v>87</v>
      </c>
      <c r="D233" s="8">
        <f t="shared" si="6"/>
        <v>2</v>
      </c>
      <c r="E233" s="17" t="s">
        <v>147</v>
      </c>
      <c r="F233" s="17" t="s">
        <v>140</v>
      </c>
      <c r="G233" s="17" t="s">
        <v>38</v>
      </c>
      <c r="H233" s="18">
        <v>41486.377083333333</v>
      </c>
      <c r="I233" s="24">
        <v>19</v>
      </c>
      <c r="J233" s="12">
        <v>10.5</v>
      </c>
      <c r="K233" s="13">
        <f t="shared" si="7"/>
        <v>21</v>
      </c>
      <c r="M233" s="24">
        <v>18.7</v>
      </c>
      <c r="N233">
        <v>19.62</v>
      </c>
    </row>
    <row r="234" spans="1:14" ht="15" customHeight="1" x14ac:dyDescent="0.25">
      <c r="A234" t="s">
        <v>12</v>
      </c>
      <c r="B234">
        <v>220</v>
      </c>
      <c r="C234" s="7" t="s">
        <v>87</v>
      </c>
      <c r="D234" s="8">
        <f t="shared" si="6"/>
        <v>2</v>
      </c>
      <c r="E234" s="17" t="s">
        <v>142</v>
      </c>
      <c r="F234" s="17" t="s">
        <v>140</v>
      </c>
      <c r="G234" s="17" t="s">
        <v>38</v>
      </c>
      <c r="H234" s="18">
        <v>41489.377083333333</v>
      </c>
      <c r="I234" s="24">
        <v>18.899999999999999</v>
      </c>
      <c r="J234" s="12">
        <v>9.6300000000000008</v>
      </c>
      <c r="K234" s="13">
        <f t="shared" si="7"/>
        <v>19.260000000000002</v>
      </c>
      <c r="M234" s="19">
        <v>17.899999999999999</v>
      </c>
      <c r="N234">
        <v>19.34</v>
      </c>
    </row>
    <row r="235" spans="1:14" ht="15" customHeight="1" x14ac:dyDescent="0.25">
      <c r="A235" t="s">
        <v>12</v>
      </c>
      <c r="B235">
        <v>224</v>
      </c>
      <c r="C235" s="7" t="s">
        <v>87</v>
      </c>
      <c r="D235" s="8">
        <f t="shared" si="6"/>
        <v>2</v>
      </c>
      <c r="E235" s="17" t="s">
        <v>154</v>
      </c>
      <c r="F235" s="17" t="s">
        <v>140</v>
      </c>
      <c r="G235" s="17" t="s">
        <v>38</v>
      </c>
      <c r="H235" s="18">
        <v>41492.377083333333</v>
      </c>
      <c r="I235" s="24">
        <v>17.8</v>
      </c>
      <c r="J235" s="12">
        <v>9.11</v>
      </c>
      <c r="K235" s="13">
        <f t="shared" si="7"/>
        <v>18.22</v>
      </c>
      <c r="M235" s="24">
        <v>18.3</v>
      </c>
      <c r="N235">
        <v>18.96</v>
      </c>
    </row>
    <row r="236" spans="1:14" ht="15" customHeight="1" x14ac:dyDescent="0.25">
      <c r="A236" t="s">
        <v>12</v>
      </c>
      <c r="B236">
        <v>231</v>
      </c>
      <c r="C236" s="7" t="s">
        <v>87</v>
      </c>
      <c r="D236" s="8">
        <f t="shared" si="6"/>
        <v>2</v>
      </c>
      <c r="E236" s="17" t="s">
        <v>143</v>
      </c>
      <c r="F236" s="17" t="s">
        <v>140</v>
      </c>
      <c r="G236" s="17" t="s">
        <v>38</v>
      </c>
      <c r="H236" s="18">
        <v>41495.377083333333</v>
      </c>
      <c r="I236" s="24">
        <v>16.2</v>
      </c>
      <c r="J236" s="12">
        <v>7.79</v>
      </c>
      <c r="K236" s="13">
        <f t="shared" si="7"/>
        <v>15.58</v>
      </c>
      <c r="M236" s="19">
        <v>20.5</v>
      </c>
      <c r="N236">
        <v>18.48</v>
      </c>
    </row>
    <row r="237" spans="1:14" ht="15" customHeight="1" x14ac:dyDescent="0.25">
      <c r="A237" t="s">
        <v>12</v>
      </c>
      <c r="B237">
        <v>234</v>
      </c>
      <c r="C237" s="7" t="s">
        <v>87</v>
      </c>
      <c r="D237" s="8">
        <f t="shared" si="6"/>
        <v>2</v>
      </c>
      <c r="E237" s="17" t="s">
        <v>155</v>
      </c>
      <c r="F237" s="17" t="s">
        <v>140</v>
      </c>
      <c r="G237" s="17" t="s">
        <v>38</v>
      </c>
      <c r="H237" s="18">
        <v>41498.377083333333</v>
      </c>
      <c r="I237" s="24">
        <v>18.3</v>
      </c>
      <c r="J237" s="12">
        <v>9.48</v>
      </c>
      <c r="K237" s="13">
        <f t="shared" si="7"/>
        <v>18.96</v>
      </c>
      <c r="M237" s="19">
        <v>19.2</v>
      </c>
      <c r="N237">
        <v>21.8</v>
      </c>
    </row>
    <row r="238" spans="1:14" ht="15" customHeight="1" x14ac:dyDescent="0.25">
      <c r="A238" t="s">
        <v>12</v>
      </c>
      <c r="B238">
        <v>188</v>
      </c>
      <c r="C238" s="7" t="s">
        <v>87</v>
      </c>
      <c r="D238" s="8">
        <f t="shared" si="6"/>
        <v>2</v>
      </c>
      <c r="E238" s="17" t="s">
        <v>145</v>
      </c>
      <c r="F238" s="17" t="s">
        <v>140</v>
      </c>
      <c r="G238" s="17" t="s">
        <v>38</v>
      </c>
      <c r="H238" s="29">
        <v>41504.51666666667</v>
      </c>
      <c r="I238" s="24">
        <v>19.399999999999999</v>
      </c>
      <c r="J238" s="12">
        <v>10.1</v>
      </c>
      <c r="K238" s="13">
        <f t="shared" si="7"/>
        <v>20.2</v>
      </c>
      <c r="M238" s="19">
        <v>20.2</v>
      </c>
      <c r="N238">
        <v>26.2</v>
      </c>
    </row>
    <row r="239" spans="1:14" ht="15" customHeight="1" x14ac:dyDescent="0.25">
      <c r="A239" t="s">
        <v>12</v>
      </c>
      <c r="B239">
        <v>169</v>
      </c>
      <c r="C239" t="s">
        <v>20</v>
      </c>
      <c r="D239" s="8">
        <f t="shared" si="6"/>
        <v>1</v>
      </c>
      <c r="E239" s="17" t="s">
        <v>141</v>
      </c>
      <c r="F239" s="17" t="s">
        <v>140</v>
      </c>
      <c r="G239" s="17" t="s">
        <v>38</v>
      </c>
      <c r="H239" s="18">
        <v>41509.51666666667</v>
      </c>
      <c r="I239" s="24">
        <v>0.32500000000000001</v>
      </c>
      <c r="J239" s="12">
        <v>0.11899999999999999</v>
      </c>
      <c r="K239" s="13">
        <f t="shared" si="7"/>
        <v>0.11899999999999999</v>
      </c>
      <c r="M239" s="19">
        <v>15.4</v>
      </c>
      <c r="N239">
        <v>22.2</v>
      </c>
    </row>
    <row r="240" spans="1:14" ht="15" customHeight="1" x14ac:dyDescent="0.25">
      <c r="A240" t="s">
        <v>12</v>
      </c>
      <c r="B240">
        <v>209</v>
      </c>
      <c r="C240" s="7" t="s">
        <v>87</v>
      </c>
      <c r="D240" s="8">
        <f t="shared" si="6"/>
        <v>2</v>
      </c>
      <c r="E240" s="17" t="s">
        <v>153</v>
      </c>
      <c r="F240" s="17" t="s">
        <v>140</v>
      </c>
      <c r="G240" s="17" t="s">
        <v>38</v>
      </c>
      <c r="H240" s="18">
        <v>41514.51666666667</v>
      </c>
      <c r="I240" s="24">
        <v>19.100000000000001</v>
      </c>
      <c r="J240" s="12">
        <v>10.5</v>
      </c>
      <c r="K240" s="13">
        <f t="shared" si="7"/>
        <v>21</v>
      </c>
      <c r="M240" s="19">
        <v>21.2</v>
      </c>
      <c r="N240">
        <v>27</v>
      </c>
    </row>
    <row r="241" spans="1:14" ht="15" customHeight="1" x14ac:dyDescent="0.25">
      <c r="A241" t="s">
        <v>12</v>
      </c>
      <c r="B241">
        <v>215</v>
      </c>
      <c r="C241" s="7" t="s">
        <v>87</v>
      </c>
      <c r="D241" s="8">
        <f t="shared" si="6"/>
        <v>2</v>
      </c>
      <c r="E241" s="17" t="s">
        <v>147</v>
      </c>
      <c r="F241" s="17" t="s">
        <v>140</v>
      </c>
      <c r="G241" s="17" t="s">
        <v>38</v>
      </c>
      <c r="H241" s="18">
        <v>41519.51666666667</v>
      </c>
      <c r="I241" s="24">
        <v>18.7</v>
      </c>
      <c r="J241" s="12">
        <v>11</v>
      </c>
      <c r="K241" s="13">
        <f t="shared" si="7"/>
        <v>22</v>
      </c>
      <c r="M241" s="19">
        <v>19.399999999999999</v>
      </c>
      <c r="N241">
        <v>24.6</v>
      </c>
    </row>
    <row r="242" spans="1:14" ht="15" customHeight="1" x14ac:dyDescent="0.25">
      <c r="A242" t="s">
        <v>12</v>
      </c>
      <c r="B242">
        <v>221</v>
      </c>
      <c r="C242" s="7" t="s">
        <v>87</v>
      </c>
      <c r="D242" s="8">
        <f t="shared" si="6"/>
        <v>2</v>
      </c>
      <c r="E242" s="17" t="s">
        <v>142</v>
      </c>
      <c r="F242" s="17" t="s">
        <v>140</v>
      </c>
      <c r="G242" s="17" t="s">
        <v>38</v>
      </c>
      <c r="H242" s="18">
        <v>41524.51666666667</v>
      </c>
      <c r="I242" s="24">
        <v>15.7</v>
      </c>
      <c r="J242" s="12">
        <v>8.58</v>
      </c>
      <c r="K242" s="13">
        <f t="shared" si="7"/>
        <v>17.16</v>
      </c>
      <c r="M242" s="19">
        <v>28</v>
      </c>
      <c r="N242">
        <v>29.6</v>
      </c>
    </row>
    <row r="243" spans="1:14" ht="15" customHeight="1" x14ac:dyDescent="0.25">
      <c r="A243" t="s">
        <v>12</v>
      </c>
      <c r="B243">
        <v>225</v>
      </c>
      <c r="C243" s="7" t="s">
        <v>87</v>
      </c>
      <c r="D243" s="8">
        <f t="shared" si="6"/>
        <v>2</v>
      </c>
      <c r="E243" s="17" t="s">
        <v>154</v>
      </c>
      <c r="F243" s="17" t="s">
        <v>140</v>
      </c>
      <c r="G243" s="17" t="s">
        <v>38</v>
      </c>
      <c r="H243" s="29">
        <v>41529.51666666667</v>
      </c>
      <c r="I243" s="24">
        <v>18.899999999999999</v>
      </c>
      <c r="J243" s="12">
        <v>9.81</v>
      </c>
      <c r="K243" s="13">
        <f t="shared" si="7"/>
        <v>19.62</v>
      </c>
      <c r="M243" s="19">
        <v>25.5</v>
      </c>
      <c r="N243">
        <v>31.2</v>
      </c>
    </row>
    <row r="244" spans="1:14" ht="15" customHeight="1" x14ac:dyDescent="0.25">
      <c r="A244" t="s">
        <v>12</v>
      </c>
      <c r="B244">
        <v>232</v>
      </c>
      <c r="C244" s="7" t="s">
        <v>87</v>
      </c>
      <c r="D244" s="8">
        <f t="shared" si="6"/>
        <v>2</v>
      </c>
      <c r="E244" s="17" t="s">
        <v>143</v>
      </c>
      <c r="F244" s="17" t="s">
        <v>140</v>
      </c>
      <c r="G244" s="17" t="s">
        <v>38</v>
      </c>
      <c r="H244" s="18">
        <v>41534.51666666667</v>
      </c>
      <c r="I244" s="24">
        <v>18.7</v>
      </c>
      <c r="J244" s="12">
        <v>9.81</v>
      </c>
      <c r="K244" s="13">
        <f t="shared" si="7"/>
        <v>19.62</v>
      </c>
      <c r="M244" s="19">
        <v>29.7</v>
      </c>
      <c r="N244">
        <v>34.4</v>
      </c>
    </row>
    <row r="245" spans="1:14" ht="15" customHeight="1" x14ac:dyDescent="0.25">
      <c r="A245" t="s">
        <v>12</v>
      </c>
      <c r="B245">
        <v>167</v>
      </c>
      <c r="C245" t="s">
        <v>20</v>
      </c>
      <c r="D245" s="8">
        <f t="shared" si="6"/>
        <v>1</v>
      </c>
      <c r="E245" s="17" t="s">
        <v>158</v>
      </c>
      <c r="F245" s="17" t="s">
        <v>140</v>
      </c>
      <c r="G245" s="17" t="s">
        <v>133</v>
      </c>
      <c r="H245" s="18">
        <v>41418.4375</v>
      </c>
      <c r="I245" s="19">
        <v>9.84</v>
      </c>
      <c r="J245" s="12">
        <v>16.2</v>
      </c>
      <c r="K245" s="13">
        <f t="shared" si="7"/>
        <v>16.2</v>
      </c>
      <c r="M245" s="24">
        <v>37.5</v>
      </c>
      <c r="N245">
        <v>35.049999999999997</v>
      </c>
    </row>
    <row r="246" spans="1:14" ht="15" customHeight="1" x14ac:dyDescent="0.25">
      <c r="A246" t="s">
        <v>12</v>
      </c>
      <c r="B246">
        <v>237</v>
      </c>
      <c r="C246" s="7" t="s">
        <v>87</v>
      </c>
      <c r="D246" s="8">
        <f t="shared" si="6"/>
        <v>2</v>
      </c>
      <c r="E246" s="19" t="s">
        <v>159</v>
      </c>
      <c r="F246" s="19" t="s">
        <v>133</v>
      </c>
      <c r="G246" s="19" t="s">
        <v>16</v>
      </c>
      <c r="H246" s="18">
        <v>41360.444444444445</v>
      </c>
      <c r="I246" s="19">
        <v>20.2</v>
      </c>
      <c r="J246" s="12">
        <v>13.1</v>
      </c>
      <c r="K246" s="13">
        <f t="shared" si="7"/>
        <v>26.2</v>
      </c>
      <c r="M246" s="19">
        <v>37.299999999999997</v>
      </c>
      <c r="N246">
        <v>35.15</v>
      </c>
    </row>
    <row r="247" spans="1:14" ht="15" customHeight="1" x14ac:dyDescent="0.25">
      <c r="A247" t="s">
        <v>12</v>
      </c>
      <c r="B247">
        <v>170</v>
      </c>
      <c r="C247" t="s">
        <v>20</v>
      </c>
      <c r="D247" s="8">
        <f t="shared" si="6"/>
        <v>1</v>
      </c>
      <c r="E247" s="19" t="s">
        <v>160</v>
      </c>
      <c r="F247" s="19" t="s">
        <v>133</v>
      </c>
      <c r="G247" s="19" t="s">
        <v>16</v>
      </c>
      <c r="H247" s="18">
        <v>41360.465277777781</v>
      </c>
      <c r="I247" s="19">
        <v>9.7200000000000006</v>
      </c>
      <c r="J247" s="12">
        <v>13.2</v>
      </c>
      <c r="K247" s="13">
        <f t="shared" si="7"/>
        <v>13.2</v>
      </c>
      <c r="M247" s="19">
        <v>34.1</v>
      </c>
      <c r="N247">
        <v>37.700000000000003</v>
      </c>
    </row>
    <row r="248" spans="1:14" ht="15" customHeight="1" x14ac:dyDescent="0.25">
      <c r="A248" t="s">
        <v>12</v>
      </c>
      <c r="B248">
        <v>171</v>
      </c>
      <c r="C248" t="s">
        <v>20</v>
      </c>
      <c r="D248" s="8">
        <f t="shared" si="6"/>
        <v>1</v>
      </c>
      <c r="E248" s="19" t="s">
        <v>161</v>
      </c>
      <c r="F248" s="19" t="s">
        <v>133</v>
      </c>
      <c r="G248" s="19" t="s">
        <v>16</v>
      </c>
      <c r="H248" s="18">
        <v>41376.395833333336</v>
      </c>
      <c r="I248" s="19">
        <v>7.48</v>
      </c>
      <c r="J248" s="12">
        <v>8.64</v>
      </c>
      <c r="K248" s="13">
        <f t="shared" si="7"/>
        <v>8.64</v>
      </c>
      <c r="M248" s="19">
        <v>38.9</v>
      </c>
      <c r="N248">
        <v>35.950000000000003</v>
      </c>
    </row>
    <row r="249" spans="1:14" ht="15" customHeight="1" x14ac:dyDescent="0.25">
      <c r="A249" t="s">
        <v>12</v>
      </c>
      <c r="B249">
        <v>252</v>
      </c>
      <c r="C249" s="7" t="s">
        <v>17</v>
      </c>
      <c r="D249" s="8">
        <f t="shared" si="6"/>
        <v>5</v>
      </c>
      <c r="E249" s="19" t="s">
        <v>162</v>
      </c>
      <c r="F249" s="19" t="s">
        <v>133</v>
      </c>
      <c r="G249" s="19" t="s">
        <v>16</v>
      </c>
      <c r="H249" s="18">
        <v>41376.402777777781</v>
      </c>
      <c r="I249" s="19">
        <v>39.5</v>
      </c>
      <c r="J249" s="12">
        <v>8.23</v>
      </c>
      <c r="K249" s="13">
        <f t="shared" si="7"/>
        <v>41.150000000000006</v>
      </c>
      <c r="M249" s="19">
        <v>32</v>
      </c>
      <c r="N249">
        <v>30.45</v>
      </c>
    </row>
    <row r="250" spans="1:14" ht="15" customHeight="1" x14ac:dyDescent="0.25">
      <c r="A250" t="s">
        <v>12</v>
      </c>
      <c r="B250">
        <v>238</v>
      </c>
      <c r="C250" s="7" t="s">
        <v>87</v>
      </c>
      <c r="D250" s="8">
        <f t="shared" si="6"/>
        <v>2</v>
      </c>
      <c r="E250" s="19" t="s">
        <v>163</v>
      </c>
      <c r="F250" s="19" t="s">
        <v>133</v>
      </c>
      <c r="G250" s="19" t="s">
        <v>94</v>
      </c>
      <c r="H250" s="18">
        <v>41360.444444444445</v>
      </c>
      <c r="I250" s="19">
        <v>15.4</v>
      </c>
      <c r="J250" s="12">
        <v>11.1</v>
      </c>
      <c r="K250" s="13">
        <f t="shared" si="7"/>
        <v>22.2</v>
      </c>
      <c r="M250" s="19">
        <v>32.4</v>
      </c>
      <c r="N250">
        <v>42.35</v>
      </c>
    </row>
    <row r="251" spans="1:14" ht="15" customHeight="1" x14ac:dyDescent="0.25">
      <c r="A251" t="s">
        <v>12</v>
      </c>
      <c r="B251">
        <v>251</v>
      </c>
      <c r="C251" s="7" t="s">
        <v>17</v>
      </c>
      <c r="D251" s="8">
        <f t="shared" si="6"/>
        <v>5</v>
      </c>
      <c r="E251" s="19" t="s">
        <v>164</v>
      </c>
      <c r="F251" s="19" t="s">
        <v>133</v>
      </c>
      <c r="G251" s="19" t="s">
        <v>94</v>
      </c>
      <c r="H251" s="18">
        <v>41361.465277777781</v>
      </c>
      <c r="I251" s="19">
        <v>38.1</v>
      </c>
      <c r="J251" s="12">
        <v>9.16</v>
      </c>
      <c r="K251" s="13">
        <f t="shared" si="7"/>
        <v>45.8</v>
      </c>
      <c r="M251" s="19">
        <v>36.6</v>
      </c>
      <c r="N251">
        <v>44.75</v>
      </c>
    </row>
    <row r="252" spans="1:14" ht="15" customHeight="1" x14ac:dyDescent="0.25">
      <c r="A252" t="s">
        <v>12</v>
      </c>
      <c r="B252">
        <v>248</v>
      </c>
      <c r="C252" s="7" t="s">
        <v>17</v>
      </c>
      <c r="D252" s="8">
        <f t="shared" si="6"/>
        <v>5</v>
      </c>
      <c r="E252" s="19" t="s">
        <v>165</v>
      </c>
      <c r="F252" s="19" t="s">
        <v>133</v>
      </c>
      <c r="G252" s="19" t="s">
        <v>104</v>
      </c>
      <c r="H252" s="18">
        <v>41360.444444444445</v>
      </c>
      <c r="I252" s="19">
        <v>32</v>
      </c>
      <c r="J252" s="12">
        <v>6.09</v>
      </c>
      <c r="K252" s="13">
        <f t="shared" si="7"/>
        <v>30.45</v>
      </c>
      <c r="M252" s="19">
        <v>38.1</v>
      </c>
      <c r="N252">
        <v>45.8</v>
      </c>
    </row>
    <row r="253" spans="1:14" ht="15" customHeight="1" x14ac:dyDescent="0.25">
      <c r="A253" t="s">
        <v>12</v>
      </c>
      <c r="B253">
        <v>239</v>
      </c>
      <c r="C253" s="7" t="s">
        <v>87</v>
      </c>
      <c r="D253" s="8">
        <f t="shared" si="6"/>
        <v>2</v>
      </c>
      <c r="E253" s="19" t="s">
        <v>166</v>
      </c>
      <c r="F253" s="19" t="s">
        <v>133</v>
      </c>
      <c r="G253" s="19" t="s">
        <v>104</v>
      </c>
      <c r="H253" s="18">
        <v>41360.465277777781</v>
      </c>
      <c r="I253" s="19">
        <v>21.2</v>
      </c>
      <c r="J253" s="12">
        <v>13.5</v>
      </c>
      <c r="K253" s="13">
        <f t="shared" si="7"/>
        <v>27</v>
      </c>
      <c r="M253" s="19">
        <v>39.5</v>
      </c>
      <c r="N253">
        <v>41.15</v>
      </c>
    </row>
    <row r="254" spans="1:14" ht="15" customHeight="1" x14ac:dyDescent="0.25">
      <c r="A254" t="s">
        <v>12</v>
      </c>
      <c r="B254">
        <v>249</v>
      </c>
      <c r="C254" s="7" t="s">
        <v>17</v>
      </c>
      <c r="D254" s="8">
        <f t="shared" si="6"/>
        <v>5</v>
      </c>
      <c r="E254" s="19" t="s">
        <v>167</v>
      </c>
      <c r="F254" s="19" t="s">
        <v>133</v>
      </c>
      <c r="G254" s="19" t="s">
        <v>107</v>
      </c>
      <c r="H254" s="18">
        <v>41360.444444444445</v>
      </c>
      <c r="I254" s="19">
        <v>32.4</v>
      </c>
      <c r="J254" s="12">
        <v>8.4700000000000006</v>
      </c>
      <c r="K254" s="13">
        <f t="shared" si="7"/>
        <v>42.35</v>
      </c>
      <c r="M254" s="24">
        <v>57.1</v>
      </c>
      <c r="N254">
        <v>55</v>
      </c>
    </row>
    <row r="255" spans="1:14" ht="15" customHeight="1" x14ac:dyDescent="0.25">
      <c r="A255" t="s">
        <v>12</v>
      </c>
      <c r="B255">
        <v>240</v>
      </c>
      <c r="C255" s="7" t="s">
        <v>87</v>
      </c>
      <c r="D255" s="8">
        <f t="shared" si="6"/>
        <v>2</v>
      </c>
      <c r="E255" s="19" t="s">
        <v>168</v>
      </c>
      <c r="F255" s="19" t="s">
        <v>133</v>
      </c>
      <c r="G255" s="19" t="s">
        <v>107</v>
      </c>
      <c r="H255" s="18">
        <v>41360.465277777781</v>
      </c>
      <c r="I255" s="19">
        <v>19.399999999999999</v>
      </c>
      <c r="J255" s="12">
        <v>12.3</v>
      </c>
      <c r="K255" s="13">
        <f t="shared" si="7"/>
        <v>24.6</v>
      </c>
      <c r="M255" s="17">
        <v>121</v>
      </c>
      <c r="N255">
        <v>121</v>
      </c>
    </row>
    <row r="256" spans="1:14" ht="15" customHeight="1" x14ac:dyDescent="0.25">
      <c r="A256" t="s">
        <v>12</v>
      </c>
      <c r="B256">
        <v>263</v>
      </c>
      <c r="C256" s="7" t="s">
        <v>13</v>
      </c>
      <c r="D256" s="8">
        <f t="shared" si="6"/>
        <v>10</v>
      </c>
      <c r="E256" s="19" t="s">
        <v>169</v>
      </c>
      <c r="F256" s="19" t="s">
        <v>133</v>
      </c>
      <c r="G256" s="19" t="s">
        <v>25</v>
      </c>
      <c r="H256" s="18">
        <v>41337.416666666664</v>
      </c>
      <c r="I256" s="19">
        <v>49.4</v>
      </c>
      <c r="J256" s="12">
        <v>5.0199999999999996</v>
      </c>
      <c r="K256" s="13">
        <f t="shared" si="7"/>
        <v>50.199999999999996</v>
      </c>
      <c r="M256" s="19">
        <v>130</v>
      </c>
      <c r="N256">
        <v>134</v>
      </c>
    </row>
    <row r="257" spans="1:14" ht="15" customHeight="1" x14ac:dyDescent="0.25">
      <c r="A257" t="s">
        <v>12</v>
      </c>
      <c r="B257">
        <v>243</v>
      </c>
      <c r="C257" s="7" t="s">
        <v>87</v>
      </c>
      <c r="D257" s="8">
        <f t="shared" si="6"/>
        <v>2</v>
      </c>
      <c r="E257" s="19" t="s">
        <v>170</v>
      </c>
      <c r="F257" s="19" t="s">
        <v>133</v>
      </c>
      <c r="G257" s="19" t="s">
        <v>25</v>
      </c>
      <c r="H257" s="18" t="s">
        <v>171</v>
      </c>
      <c r="I257" s="19">
        <v>29.7</v>
      </c>
      <c r="J257" s="12">
        <v>17.2</v>
      </c>
      <c r="K257" s="13">
        <f t="shared" si="7"/>
        <v>34.4</v>
      </c>
      <c r="M257" s="19">
        <v>129</v>
      </c>
      <c r="N257">
        <v>130</v>
      </c>
    </row>
    <row r="258" spans="1:14" ht="15" customHeight="1" x14ac:dyDescent="0.25">
      <c r="A258" t="s">
        <v>12</v>
      </c>
      <c r="B258">
        <v>259</v>
      </c>
      <c r="C258" s="7" t="s">
        <v>13</v>
      </c>
      <c r="D258" s="8">
        <f t="shared" si="6"/>
        <v>10</v>
      </c>
      <c r="E258" s="19" t="s">
        <v>172</v>
      </c>
      <c r="F258" s="19" t="s">
        <v>133</v>
      </c>
      <c r="G258" s="19" t="s">
        <v>133</v>
      </c>
      <c r="H258" s="18">
        <v>41360.430555555555</v>
      </c>
      <c r="I258" s="19">
        <v>50.4</v>
      </c>
      <c r="J258" s="12">
        <v>6.77</v>
      </c>
      <c r="K258" s="13">
        <f t="shared" si="7"/>
        <v>67.699999999999989</v>
      </c>
      <c r="M258" s="19">
        <v>62.6</v>
      </c>
      <c r="N258">
        <v>46.3</v>
      </c>
    </row>
    <row r="259" spans="1:14" ht="15" customHeight="1" x14ac:dyDescent="0.25">
      <c r="A259" t="s">
        <v>12</v>
      </c>
      <c r="B259">
        <v>241</v>
      </c>
      <c r="C259" s="7" t="s">
        <v>87</v>
      </c>
      <c r="D259" s="8">
        <f t="shared" ref="D259:D264" si="8">IF(C259="1:9",10,IF(C259="2:8",5,IF(C259="5:5",2,1)))</f>
        <v>2</v>
      </c>
      <c r="E259" s="19" t="s">
        <v>173</v>
      </c>
      <c r="F259" s="19" t="s">
        <v>133</v>
      </c>
      <c r="G259" s="19" t="s">
        <v>133</v>
      </c>
      <c r="H259" s="18">
        <v>41360.4375</v>
      </c>
      <c r="I259" s="19">
        <v>28</v>
      </c>
      <c r="J259" s="12">
        <v>14.8</v>
      </c>
      <c r="K259" s="13">
        <f t="shared" ref="K259:K264" si="9">J259*D259</f>
        <v>29.6</v>
      </c>
      <c r="M259" s="19">
        <v>56.5</v>
      </c>
      <c r="N259">
        <v>32.4</v>
      </c>
    </row>
    <row r="260" spans="1:14" ht="15" customHeight="1" x14ac:dyDescent="0.25">
      <c r="A260" t="s">
        <v>12</v>
      </c>
      <c r="B260">
        <v>250</v>
      </c>
      <c r="C260" s="7" t="s">
        <v>17</v>
      </c>
      <c r="D260" s="8">
        <f t="shared" si="8"/>
        <v>5</v>
      </c>
      <c r="E260" s="19" t="s">
        <v>174</v>
      </c>
      <c r="F260" s="19" t="s">
        <v>133</v>
      </c>
      <c r="G260" s="19" t="s">
        <v>133</v>
      </c>
      <c r="H260" s="18">
        <v>41360.444444444445</v>
      </c>
      <c r="I260" s="19">
        <v>36.6</v>
      </c>
      <c r="J260" s="12">
        <v>8.9499999999999993</v>
      </c>
      <c r="K260" s="13">
        <f t="shared" si="9"/>
        <v>44.75</v>
      </c>
      <c r="M260" s="19">
        <v>50.4</v>
      </c>
      <c r="N260">
        <v>67.7</v>
      </c>
    </row>
    <row r="261" spans="1:14" ht="15" customHeight="1" x14ac:dyDescent="0.25">
      <c r="A261" t="s">
        <v>12</v>
      </c>
      <c r="B261">
        <v>262</v>
      </c>
      <c r="C261" s="7" t="s">
        <v>13</v>
      </c>
      <c r="D261" s="8">
        <f t="shared" si="8"/>
        <v>10</v>
      </c>
      <c r="E261" s="19" t="s">
        <v>175</v>
      </c>
      <c r="F261" s="19" t="s">
        <v>133</v>
      </c>
      <c r="G261" s="19" t="s">
        <v>133</v>
      </c>
      <c r="H261" s="18">
        <v>41360.5</v>
      </c>
      <c r="I261" s="19">
        <v>55.1</v>
      </c>
      <c r="J261" s="12">
        <v>6.83</v>
      </c>
      <c r="K261" s="13">
        <f t="shared" si="9"/>
        <v>68.3</v>
      </c>
      <c r="M261" s="19">
        <v>53</v>
      </c>
      <c r="N261">
        <v>59.8</v>
      </c>
    </row>
    <row r="262" spans="1:14" ht="15" customHeight="1" x14ac:dyDescent="0.25">
      <c r="A262" t="s">
        <v>12</v>
      </c>
      <c r="B262">
        <v>261</v>
      </c>
      <c r="C262" s="7" t="s">
        <v>13</v>
      </c>
      <c r="D262" s="8">
        <f t="shared" si="8"/>
        <v>10</v>
      </c>
      <c r="E262" s="19" t="s">
        <v>176</v>
      </c>
      <c r="F262" s="19" t="s">
        <v>133</v>
      </c>
      <c r="G262" s="19" t="s">
        <v>133</v>
      </c>
      <c r="H262" s="18">
        <v>41360.506944444445</v>
      </c>
      <c r="I262" s="19">
        <v>43.3</v>
      </c>
      <c r="J262" s="12">
        <v>5.39</v>
      </c>
      <c r="K262" s="13">
        <f t="shared" si="9"/>
        <v>53.9</v>
      </c>
      <c r="M262" s="19">
        <v>43.3</v>
      </c>
      <c r="N262">
        <v>53.9</v>
      </c>
    </row>
    <row r="263" spans="1:14" ht="15" customHeight="1" x14ac:dyDescent="0.25">
      <c r="A263" t="s">
        <v>12</v>
      </c>
      <c r="B263">
        <v>242</v>
      </c>
      <c r="C263" s="7" t="s">
        <v>87</v>
      </c>
      <c r="D263" s="8">
        <f t="shared" si="8"/>
        <v>2</v>
      </c>
      <c r="E263" s="19" t="s">
        <v>177</v>
      </c>
      <c r="F263" s="19" t="s">
        <v>133</v>
      </c>
      <c r="G263" s="19" t="s">
        <v>133</v>
      </c>
      <c r="H263" s="18">
        <v>41360.513888888891</v>
      </c>
      <c r="I263" s="19">
        <v>25.5</v>
      </c>
      <c r="J263" s="12">
        <v>15.6</v>
      </c>
      <c r="K263" s="13">
        <f t="shared" si="9"/>
        <v>31.2</v>
      </c>
      <c r="M263" s="19">
        <v>55.1</v>
      </c>
      <c r="N263">
        <v>68.3</v>
      </c>
    </row>
    <row r="264" spans="1:14" ht="15" customHeight="1" x14ac:dyDescent="0.25">
      <c r="A264" t="s">
        <v>12</v>
      </c>
      <c r="B264">
        <v>260</v>
      </c>
      <c r="C264" s="7" t="s">
        <v>13</v>
      </c>
      <c r="D264" s="8">
        <f t="shared" si="8"/>
        <v>10</v>
      </c>
      <c r="E264" s="19" t="s">
        <v>178</v>
      </c>
      <c r="F264" s="19" t="s">
        <v>133</v>
      </c>
      <c r="G264" s="19" t="s">
        <v>133</v>
      </c>
      <c r="H264" s="18">
        <v>41360.520833333336</v>
      </c>
      <c r="I264" s="19">
        <v>53</v>
      </c>
      <c r="J264" s="12">
        <v>5.98</v>
      </c>
      <c r="K264" s="13">
        <f t="shared" si="9"/>
        <v>59.800000000000004</v>
      </c>
      <c r="M264" s="19">
        <v>49.4</v>
      </c>
      <c r="N264">
        <v>50.2</v>
      </c>
    </row>
    <row r="265" spans="1:14" ht="15" customHeight="1" x14ac:dyDescent="0.25">
      <c r="E265" s="19"/>
      <c r="F265" s="19"/>
      <c r="G265" s="19"/>
      <c r="H265" s="18"/>
      <c r="I265" s="19"/>
    </row>
    <row r="266" spans="1:14" ht="15" customHeight="1" x14ac:dyDescent="0.25">
      <c r="E266" s="19"/>
      <c r="F266" s="19"/>
      <c r="G266" s="19"/>
      <c r="H266" s="18"/>
      <c r="I266" s="19"/>
    </row>
    <row r="267" spans="1:14" ht="15" customHeight="1" x14ac:dyDescent="0.25">
      <c r="E267" s="19"/>
      <c r="F267" s="19"/>
      <c r="G267" s="19"/>
      <c r="H267" s="18"/>
      <c r="I267" s="19"/>
    </row>
    <row r="268" spans="1:14" ht="15" customHeight="1" x14ac:dyDescent="0.25">
      <c r="E268" s="19"/>
      <c r="F268" s="19"/>
      <c r="G268" s="19"/>
      <c r="H268" s="18"/>
      <c r="I268" s="19"/>
    </row>
    <row r="269" spans="1:14" ht="15" customHeight="1" x14ac:dyDescent="0.25">
      <c r="E269" s="19"/>
      <c r="F269" s="19"/>
      <c r="G269" s="19"/>
      <c r="H269" s="18"/>
      <c r="I269" s="19"/>
    </row>
    <row r="270" spans="1:14" ht="15" customHeight="1" x14ac:dyDescent="0.25">
      <c r="E270" s="19"/>
      <c r="F270" s="19"/>
      <c r="G270" s="19"/>
      <c r="H270" s="18"/>
      <c r="I270" s="19"/>
    </row>
    <row r="271" spans="1:14" ht="15" customHeight="1" x14ac:dyDescent="0.25">
      <c r="E271" s="19"/>
      <c r="F271" s="19"/>
      <c r="G271" s="19"/>
      <c r="H271" s="18"/>
      <c r="I271" s="19"/>
    </row>
    <row r="272" spans="1:14" ht="15" customHeight="1" x14ac:dyDescent="0.25">
      <c r="E272" s="19"/>
      <c r="F272" s="19"/>
      <c r="G272" s="19"/>
      <c r="H272" s="18"/>
      <c r="I272" s="19"/>
    </row>
    <row r="273" spans="5:9" ht="15" customHeight="1" x14ac:dyDescent="0.25">
      <c r="E273" s="19"/>
      <c r="F273" s="19"/>
      <c r="G273" s="19"/>
      <c r="H273" s="18"/>
      <c r="I273" s="19"/>
    </row>
    <row r="274" spans="5:9" ht="15" customHeight="1" x14ac:dyDescent="0.25">
      <c r="E274" s="19"/>
      <c r="F274" s="19"/>
      <c r="G274" s="19"/>
      <c r="H274" s="18"/>
      <c r="I274" s="19"/>
    </row>
    <row r="275" spans="5:9" ht="15" customHeight="1" x14ac:dyDescent="0.25">
      <c r="E275" s="19"/>
      <c r="F275" s="19"/>
      <c r="G275" s="19"/>
      <c r="H275" s="18"/>
      <c r="I275" s="19"/>
    </row>
    <row r="276" spans="5:9" ht="15" customHeight="1" x14ac:dyDescent="0.25">
      <c r="E276" s="19"/>
      <c r="F276" s="19"/>
      <c r="G276" s="19"/>
      <c r="H276" s="18"/>
      <c r="I276" s="19"/>
    </row>
    <row r="277" spans="5:9" ht="15" customHeight="1" x14ac:dyDescent="0.25">
      <c r="E277" s="17"/>
      <c r="F277" s="17"/>
      <c r="G277" s="17"/>
      <c r="H277" s="18"/>
      <c r="I277" s="19"/>
    </row>
    <row r="278" spans="5:9" ht="15" customHeight="1" x14ac:dyDescent="0.25">
      <c r="E278" s="17"/>
      <c r="F278" s="17"/>
      <c r="G278" s="17"/>
      <c r="H278" s="18"/>
      <c r="I278" s="19"/>
    </row>
    <row r="279" spans="5:9" ht="15" customHeight="1" x14ac:dyDescent="0.25">
      <c r="E279" s="17"/>
      <c r="F279" s="17"/>
      <c r="G279" s="17"/>
      <c r="H279" s="22"/>
      <c r="I279" s="17"/>
    </row>
    <row r="280" spans="5:9" ht="15" customHeight="1" x14ac:dyDescent="0.25">
      <c r="E280" s="17"/>
      <c r="F280" s="17"/>
      <c r="G280" s="17"/>
      <c r="H280" s="22"/>
      <c r="I280" s="17"/>
    </row>
    <row r="281" spans="5:9" ht="15" customHeight="1" x14ac:dyDescent="0.25">
      <c r="E281" s="17"/>
      <c r="F281" s="17"/>
      <c r="G281" s="17"/>
      <c r="H281" s="22"/>
      <c r="I281" s="17"/>
    </row>
    <row r="282" spans="5:9" ht="15" customHeight="1" x14ac:dyDescent="0.25">
      <c r="E282" s="17"/>
      <c r="F282" s="17"/>
      <c r="G282" s="17"/>
      <c r="H282" s="22"/>
      <c r="I282" s="17"/>
    </row>
    <row r="283" spans="5:9" ht="15" customHeight="1" x14ac:dyDescent="0.25">
      <c r="E283" s="17"/>
      <c r="F283" s="17"/>
      <c r="G283" s="17"/>
      <c r="H283" s="22"/>
      <c r="I283" s="17"/>
    </row>
    <row r="284" spans="5:9" ht="15" customHeight="1" x14ac:dyDescent="0.25">
      <c r="E284" s="17"/>
      <c r="F284" s="17"/>
      <c r="G284" s="17"/>
      <c r="H284" s="22"/>
      <c r="I284" s="17"/>
    </row>
    <row r="285" spans="5:9" ht="15" customHeight="1" x14ac:dyDescent="0.25">
      <c r="E285" s="17"/>
      <c r="F285" s="17"/>
      <c r="G285" s="17"/>
      <c r="H285" s="22"/>
      <c r="I285" s="17"/>
    </row>
    <row r="286" spans="5:9" ht="15" customHeight="1" x14ac:dyDescent="0.25">
      <c r="E286" s="17"/>
      <c r="F286" s="17"/>
      <c r="G286" s="17"/>
      <c r="H286" s="22"/>
      <c r="I286" s="17"/>
    </row>
    <row r="287" spans="5:9" ht="15" customHeight="1" x14ac:dyDescent="0.25">
      <c r="E287" s="17"/>
      <c r="F287" s="17"/>
      <c r="G287" s="17"/>
      <c r="H287" s="22"/>
      <c r="I287" s="17"/>
    </row>
    <row r="288" spans="5:9" ht="15" customHeight="1" x14ac:dyDescent="0.25">
      <c r="E288" s="17"/>
      <c r="F288" s="17"/>
      <c r="G288" s="17"/>
      <c r="H288" s="22"/>
      <c r="I288" s="17"/>
    </row>
    <row r="289" spans="5:9" ht="15" customHeight="1" x14ac:dyDescent="0.25">
      <c r="E289" s="17"/>
      <c r="F289" s="17"/>
      <c r="G289" s="17"/>
      <c r="H289" s="22"/>
      <c r="I289" s="17"/>
    </row>
    <row r="290" spans="5:9" ht="15" customHeight="1" x14ac:dyDescent="0.25">
      <c r="E290" s="17"/>
      <c r="F290" s="17"/>
      <c r="G290" s="17"/>
      <c r="H290" s="22"/>
      <c r="I290" s="17"/>
    </row>
    <row r="291" spans="5:9" ht="15" customHeight="1" x14ac:dyDescent="0.25">
      <c r="E291" s="17"/>
      <c r="F291" s="17"/>
      <c r="G291" s="17"/>
      <c r="H291" s="22"/>
      <c r="I291" s="17"/>
    </row>
    <row r="292" spans="5:9" ht="15" customHeight="1" x14ac:dyDescent="0.25">
      <c r="E292" s="19"/>
      <c r="F292" s="19"/>
      <c r="G292" s="19"/>
      <c r="H292" s="22"/>
      <c r="I292" s="19"/>
    </row>
    <row r="293" spans="5:9" ht="15" customHeight="1" x14ac:dyDescent="0.25">
      <c r="E293" s="19"/>
      <c r="F293" s="19"/>
      <c r="G293" s="19"/>
      <c r="H293" s="22"/>
      <c r="I293" s="19"/>
    </row>
    <row r="294" spans="5:9" ht="15" customHeight="1" x14ac:dyDescent="0.25">
      <c r="E294" s="19"/>
      <c r="F294" s="19"/>
      <c r="G294" s="19"/>
      <c r="H294" s="22"/>
      <c r="I294" s="19"/>
    </row>
    <row r="295" spans="5:9" ht="15" customHeight="1" x14ac:dyDescent="0.25">
      <c r="E295" s="19"/>
      <c r="F295" s="19"/>
      <c r="G295" s="19"/>
      <c r="H295" s="22"/>
      <c r="I295" s="19"/>
    </row>
    <row r="296" spans="5:9" ht="15" customHeight="1" x14ac:dyDescent="0.25">
      <c r="E296" s="19"/>
      <c r="F296" s="19"/>
      <c r="G296" s="19"/>
      <c r="H296" s="22"/>
      <c r="I296" s="19"/>
    </row>
    <row r="297" spans="5:9" ht="15" customHeight="1" x14ac:dyDescent="0.25">
      <c r="E297" s="19"/>
      <c r="F297" s="19"/>
      <c r="G297" s="19"/>
      <c r="H297" s="22"/>
      <c r="I297" s="19"/>
    </row>
    <row r="298" spans="5:9" ht="15" customHeight="1" x14ac:dyDescent="0.25">
      <c r="E298" s="19"/>
      <c r="F298" s="19"/>
      <c r="G298" s="19"/>
      <c r="H298" s="22"/>
      <c r="I298" s="19"/>
    </row>
    <row r="299" spans="5:9" ht="15" customHeight="1" x14ac:dyDescent="0.25">
      <c r="E299" s="19"/>
      <c r="F299" s="19"/>
      <c r="G299" s="19"/>
      <c r="H299" s="22"/>
      <c r="I299" s="19"/>
    </row>
    <row r="300" spans="5:9" ht="15" customHeight="1" x14ac:dyDescent="0.25">
      <c r="E300" s="19"/>
      <c r="F300" s="19"/>
      <c r="G300" s="19"/>
      <c r="H300" s="22"/>
      <c r="I300" s="19"/>
    </row>
    <row r="301" spans="5:9" ht="15" customHeight="1" x14ac:dyDescent="0.25">
      <c r="E301" s="19"/>
      <c r="F301" s="19"/>
      <c r="G301" s="19"/>
      <c r="H301" s="22"/>
      <c r="I301" s="19"/>
    </row>
    <row r="302" spans="5:9" ht="15" customHeight="1" x14ac:dyDescent="0.25">
      <c r="E302" s="17"/>
      <c r="F302" s="17"/>
      <c r="G302" s="17"/>
      <c r="H302" s="18"/>
      <c r="I302" s="17"/>
    </row>
    <row r="303" spans="5:9" ht="15" customHeight="1" x14ac:dyDescent="0.25">
      <c r="E303" s="17"/>
      <c r="F303" s="17"/>
      <c r="G303" s="17"/>
      <c r="H303" s="18"/>
      <c r="I303" s="17"/>
    </row>
    <row r="304" spans="5:9" ht="15" customHeight="1" x14ac:dyDescent="0.25">
      <c r="E304" s="17"/>
      <c r="F304" s="17"/>
      <c r="G304" s="17"/>
      <c r="H304" s="18"/>
      <c r="I304" s="17"/>
    </row>
    <row r="305" spans="5:9" ht="15" customHeight="1" x14ac:dyDescent="0.25">
      <c r="E305" s="28"/>
      <c r="F305" s="17"/>
      <c r="G305" s="17"/>
      <c r="H305" s="18"/>
      <c r="I305" s="14"/>
    </row>
    <row r="306" spans="5:9" ht="15" customHeight="1" x14ac:dyDescent="0.25">
      <c r="E306" s="17"/>
      <c r="F306" s="17"/>
      <c r="G306" s="17"/>
      <c r="H306" s="18"/>
      <c r="I306" s="14"/>
    </row>
    <row r="307" spans="5:9" ht="15" customHeight="1" x14ac:dyDescent="0.25">
      <c r="E307" s="17"/>
      <c r="F307" s="17"/>
      <c r="G307" s="17"/>
      <c r="H307" s="18"/>
      <c r="I307" s="14"/>
    </row>
    <row r="308" spans="5:9" ht="15" customHeight="1" x14ac:dyDescent="0.25">
      <c r="E308" s="17"/>
      <c r="F308" s="17"/>
      <c r="G308" s="17"/>
      <c r="H308" s="18"/>
      <c r="I308" s="14"/>
    </row>
    <row r="309" spans="5:9" ht="15" customHeight="1" x14ac:dyDescent="0.25">
      <c r="E309" s="17"/>
      <c r="F309" s="17"/>
      <c r="G309" s="17"/>
      <c r="H309" s="18"/>
      <c r="I309" s="14"/>
    </row>
    <row r="310" spans="5:9" ht="15" customHeight="1" x14ac:dyDescent="0.25">
      <c r="E310" s="28"/>
      <c r="F310" s="17"/>
      <c r="G310" s="17"/>
      <c r="H310" s="18"/>
      <c r="I310" s="9"/>
    </row>
    <row r="311" spans="5:9" ht="15" customHeight="1" x14ac:dyDescent="0.25">
      <c r="E311" s="28"/>
      <c r="F311" s="17"/>
      <c r="G311" s="17"/>
      <c r="H311" s="18"/>
      <c r="I311" s="9"/>
    </row>
    <row r="312" spans="5:9" ht="15" customHeight="1" x14ac:dyDescent="0.25">
      <c r="E312" s="28"/>
      <c r="F312" s="17"/>
      <c r="G312" s="17"/>
      <c r="H312" s="18"/>
      <c r="I312" s="9"/>
    </row>
    <row r="313" spans="5:9" ht="15" customHeight="1" x14ac:dyDescent="0.25">
      <c r="E313" s="28"/>
      <c r="F313" s="17"/>
      <c r="G313" s="17"/>
      <c r="H313" s="18"/>
      <c r="I313" s="14"/>
    </row>
    <row r="314" spans="5:9" ht="15" customHeight="1" x14ac:dyDescent="0.25">
      <c r="E314" s="28"/>
      <c r="F314" s="17"/>
      <c r="G314" s="17"/>
      <c r="H314" s="18"/>
      <c r="I314" s="14"/>
    </row>
    <row r="315" spans="5:9" ht="15" customHeight="1" x14ac:dyDescent="0.25">
      <c r="E315" s="28"/>
      <c r="F315" s="17"/>
      <c r="G315" s="17"/>
      <c r="H315" s="18"/>
      <c r="I315" s="9"/>
    </row>
    <row r="316" spans="5:9" ht="15" customHeight="1" x14ac:dyDescent="0.25">
      <c r="E316" s="28"/>
      <c r="F316" s="17"/>
      <c r="G316" s="17"/>
      <c r="H316" s="18"/>
      <c r="I316" s="14"/>
    </row>
    <row r="317" spans="5:9" ht="15" customHeight="1" x14ac:dyDescent="0.25">
      <c r="E317" s="28"/>
      <c r="F317" s="17"/>
      <c r="G317" s="17"/>
      <c r="H317" s="18"/>
      <c r="I317" s="14"/>
    </row>
    <row r="318" spans="5:9" ht="15" customHeight="1" x14ac:dyDescent="0.25">
      <c r="E318" s="28"/>
      <c r="F318" s="17"/>
      <c r="G318" s="17"/>
      <c r="H318" s="18"/>
      <c r="I318" s="14"/>
    </row>
    <row r="319" spans="5:9" ht="15" customHeight="1" x14ac:dyDescent="0.25">
      <c r="E319" s="28"/>
      <c r="F319" s="17"/>
      <c r="G319" s="17"/>
      <c r="H319" s="18"/>
      <c r="I319" s="9"/>
    </row>
    <row r="320" spans="5:9" ht="15" customHeight="1" x14ac:dyDescent="0.25">
      <c r="E320" s="28"/>
      <c r="F320" s="17"/>
      <c r="G320" s="17"/>
      <c r="H320" s="18"/>
      <c r="I320" s="9"/>
    </row>
    <row r="321" spans="5:9" ht="15" customHeight="1" x14ac:dyDescent="0.25">
      <c r="E321" s="28"/>
      <c r="F321" s="17"/>
      <c r="G321" s="17"/>
      <c r="H321" s="18"/>
      <c r="I321" s="9"/>
    </row>
    <row r="322" spans="5:9" ht="15" customHeight="1" x14ac:dyDescent="0.25">
      <c r="E322" s="28"/>
      <c r="F322" s="17"/>
      <c r="G322" s="17"/>
      <c r="H322" s="18"/>
      <c r="I322" s="9"/>
    </row>
    <row r="323" spans="5:9" ht="15" customHeight="1" x14ac:dyDescent="0.25">
      <c r="E323" s="28"/>
      <c r="F323" s="17"/>
      <c r="G323" s="17"/>
      <c r="H323" s="18"/>
      <c r="I323" s="21"/>
    </row>
    <row r="324" spans="5:9" ht="15" customHeight="1" x14ac:dyDescent="0.25">
      <c r="E324" s="28"/>
      <c r="F324" s="17"/>
      <c r="G324" s="17"/>
      <c r="H324" s="18"/>
      <c r="I324" s="2"/>
    </row>
    <row r="325" spans="5:9" ht="15" customHeight="1" x14ac:dyDescent="0.25">
      <c r="E325" s="28"/>
      <c r="F325" s="17"/>
      <c r="G325" s="17"/>
      <c r="H325" s="18"/>
      <c r="I325" s="2"/>
    </row>
    <row r="326" spans="5:9" ht="15" customHeight="1" x14ac:dyDescent="0.25">
      <c r="E326" s="28"/>
      <c r="F326" s="17"/>
      <c r="G326" s="17"/>
      <c r="H326" s="18"/>
      <c r="I326" s="2"/>
    </row>
    <row r="327" spans="5:9" ht="15" customHeight="1" x14ac:dyDescent="0.25">
      <c r="E327" s="28"/>
      <c r="F327" s="17"/>
      <c r="G327" s="17"/>
      <c r="H327" s="18"/>
      <c r="I327" s="2"/>
    </row>
    <row r="328" spans="5:9" ht="15" customHeight="1" x14ac:dyDescent="0.25">
      <c r="E328" s="28"/>
      <c r="F328" s="17"/>
      <c r="G328" s="17"/>
      <c r="H328" s="18"/>
      <c r="I328" s="2"/>
    </row>
    <row r="329" spans="5:9" ht="15" customHeight="1" x14ac:dyDescent="0.25">
      <c r="E329" s="28"/>
      <c r="F329" s="17"/>
      <c r="G329" s="17"/>
      <c r="H329" s="18"/>
      <c r="I329" s="2"/>
    </row>
    <row r="330" spans="5:9" ht="15" customHeight="1" x14ac:dyDescent="0.25">
      <c r="E330" s="28"/>
      <c r="F330" s="17"/>
      <c r="G330" s="17"/>
      <c r="H330" s="18"/>
      <c r="I330" s="2"/>
    </row>
    <row r="331" spans="5:9" ht="15" customHeight="1" x14ac:dyDescent="0.25">
      <c r="E331" s="26"/>
      <c r="F331" s="19"/>
      <c r="G331" s="19"/>
      <c r="H331" s="22"/>
      <c r="I331" s="21"/>
    </row>
    <row r="332" spans="5:9" ht="15" customHeight="1" x14ac:dyDescent="0.25">
      <c r="E332" s="28"/>
      <c r="F332" s="17"/>
      <c r="G332" s="17"/>
      <c r="H332" s="18"/>
      <c r="I332" s="17"/>
    </row>
    <row r="333" spans="5:9" ht="15" customHeight="1" x14ac:dyDescent="0.25">
      <c r="E333" s="26"/>
      <c r="F333" s="19"/>
      <c r="G333" s="19"/>
      <c r="H333" s="18"/>
      <c r="I333" s="19"/>
    </row>
    <row r="334" spans="5:9" ht="15" customHeight="1" x14ac:dyDescent="0.25">
      <c r="E334" s="26"/>
      <c r="F334" s="19"/>
      <c r="G334" s="19"/>
      <c r="H334" s="18"/>
      <c r="I334" s="21"/>
    </row>
    <row r="335" spans="5:9" ht="15" customHeight="1" x14ac:dyDescent="0.25">
      <c r="E335" s="26"/>
      <c r="F335" s="19"/>
      <c r="G335" s="19"/>
      <c r="H335" s="18"/>
      <c r="I335" s="21"/>
    </row>
    <row r="336" spans="5:9" ht="15" customHeight="1" x14ac:dyDescent="0.25">
      <c r="E336" s="26"/>
      <c r="F336" s="19"/>
      <c r="G336" s="19"/>
      <c r="H336" s="18"/>
      <c r="I336" s="21"/>
    </row>
    <row r="337" spans="5:9" ht="15" customHeight="1" x14ac:dyDescent="0.25">
      <c r="E337" s="26"/>
      <c r="F337" s="19"/>
      <c r="G337" s="19"/>
      <c r="H337" s="18"/>
      <c r="I337" s="21"/>
    </row>
    <row r="338" spans="5:9" ht="15" customHeight="1" x14ac:dyDescent="0.25">
      <c r="E338" s="26"/>
      <c r="F338" s="19"/>
      <c r="G338" s="19"/>
      <c r="H338" s="18"/>
      <c r="I338" s="21"/>
    </row>
    <row r="339" spans="5:9" ht="15" customHeight="1" x14ac:dyDescent="0.25">
      <c r="E339" s="26"/>
      <c r="F339" s="19"/>
      <c r="G339" s="19"/>
      <c r="H339" s="18"/>
      <c r="I339" s="21"/>
    </row>
    <row r="340" spans="5:9" ht="15" customHeight="1" x14ac:dyDescent="0.25">
      <c r="E340" s="26"/>
      <c r="F340" s="19"/>
      <c r="G340" s="19"/>
      <c r="H340" s="22"/>
      <c r="I340" s="21"/>
    </row>
    <row r="341" spans="5:9" ht="15" customHeight="1" x14ac:dyDescent="0.25">
      <c r="E341" s="26"/>
      <c r="F341" s="19"/>
      <c r="G341" s="19"/>
      <c r="H341" s="22"/>
      <c r="I341" s="21"/>
    </row>
    <row r="342" spans="5:9" ht="15" customHeight="1" x14ac:dyDescent="0.25">
      <c r="E342" s="26"/>
      <c r="F342" s="19"/>
      <c r="G342" s="19"/>
      <c r="H342" s="22"/>
      <c r="I342" s="21"/>
    </row>
    <row r="343" spans="5:9" ht="15" customHeight="1" x14ac:dyDescent="0.25">
      <c r="E343" s="26"/>
      <c r="F343" s="19"/>
      <c r="G343" s="19"/>
      <c r="H343" s="22"/>
      <c r="I343" s="21"/>
    </row>
    <row r="344" spans="5:9" ht="15" customHeight="1" x14ac:dyDescent="0.25">
      <c r="E344" s="26"/>
      <c r="F344" s="19"/>
      <c r="G344" s="19"/>
      <c r="H344" s="22"/>
      <c r="I344" s="21"/>
    </row>
    <row r="345" spans="5:9" ht="15" customHeight="1" x14ac:dyDescent="0.25">
      <c r="E345" s="26"/>
      <c r="F345" s="19"/>
      <c r="G345" s="19"/>
      <c r="H345" s="22"/>
      <c r="I345" s="21"/>
    </row>
    <row r="346" spans="5:9" ht="15" customHeight="1" x14ac:dyDescent="0.25">
      <c r="E346" s="26"/>
      <c r="F346" s="19"/>
      <c r="G346" s="19"/>
      <c r="H346" s="18"/>
      <c r="I346" s="21"/>
    </row>
    <row r="347" spans="5:9" ht="15" customHeight="1" x14ac:dyDescent="0.25">
      <c r="E347" s="26"/>
      <c r="F347" s="19"/>
      <c r="G347" s="19"/>
      <c r="H347" s="18"/>
      <c r="I347" s="21"/>
    </row>
    <row r="348" spans="5:9" ht="15" customHeight="1" x14ac:dyDescent="0.25">
      <c r="E348" s="26"/>
      <c r="F348" s="19"/>
      <c r="G348" s="19"/>
      <c r="H348" s="18"/>
      <c r="I348" s="9"/>
    </row>
    <row r="349" spans="5:9" ht="15" customHeight="1" x14ac:dyDescent="0.25">
      <c r="E349" s="26"/>
      <c r="F349" s="19"/>
      <c r="G349" s="19"/>
      <c r="H349" s="18"/>
      <c r="I349" s="9"/>
    </row>
    <row r="350" spans="5:9" ht="15" customHeight="1" x14ac:dyDescent="0.25">
      <c r="E350" s="26"/>
      <c r="F350" s="19"/>
      <c r="G350" s="19"/>
      <c r="H350" s="18"/>
      <c r="I350" s="9"/>
    </row>
    <row r="351" spans="5:9" ht="15" customHeight="1" x14ac:dyDescent="0.25">
      <c r="E351" s="26"/>
      <c r="F351" s="19"/>
      <c r="G351" s="19"/>
      <c r="H351" s="18"/>
      <c r="I351" s="9"/>
    </row>
    <row r="352" spans="5:9" ht="15" customHeight="1" x14ac:dyDescent="0.25">
      <c r="E352" s="26"/>
      <c r="F352" s="19"/>
      <c r="G352" s="19"/>
      <c r="H352" s="18"/>
      <c r="I352" s="9"/>
    </row>
    <row r="353" spans="5:9" ht="15" customHeight="1" x14ac:dyDescent="0.25">
      <c r="E353" s="26"/>
      <c r="F353" s="19"/>
      <c r="G353" s="19"/>
      <c r="H353" s="18"/>
      <c r="I353" s="9"/>
    </row>
    <row r="354" spans="5:9" ht="15" customHeight="1" x14ac:dyDescent="0.25">
      <c r="E354" s="26"/>
      <c r="F354" s="19"/>
      <c r="G354" s="19"/>
      <c r="H354" s="18"/>
      <c r="I354" s="9"/>
    </row>
    <row r="355" spans="5:9" ht="15" customHeight="1" x14ac:dyDescent="0.25">
      <c r="E355" s="26"/>
      <c r="F355" s="19"/>
      <c r="G355" s="19"/>
      <c r="H355" s="18"/>
      <c r="I355" s="9"/>
    </row>
    <row r="356" spans="5:9" ht="15" customHeight="1" x14ac:dyDescent="0.25">
      <c r="E356" s="26"/>
      <c r="F356" s="19"/>
      <c r="G356" s="19"/>
      <c r="H356" s="18"/>
      <c r="I356" s="9"/>
    </row>
    <row r="357" spans="5:9" ht="15" customHeight="1" x14ac:dyDescent="0.25">
      <c r="E357" s="26"/>
      <c r="F357" s="19"/>
      <c r="G357" s="19"/>
      <c r="H357" s="18"/>
      <c r="I357" s="9"/>
    </row>
    <row r="358" spans="5:9" ht="15" customHeight="1" x14ac:dyDescent="0.25">
      <c r="E358" s="26"/>
      <c r="F358" s="19"/>
      <c r="G358" s="19"/>
      <c r="H358" s="18"/>
      <c r="I358" s="9"/>
    </row>
    <row r="359" spans="5:9" ht="15" customHeight="1" x14ac:dyDescent="0.25">
      <c r="E359" s="26"/>
      <c r="F359" s="19"/>
      <c r="G359" s="19"/>
      <c r="H359" s="18"/>
      <c r="I359" s="9"/>
    </row>
    <row r="360" spans="5:9" ht="15" customHeight="1" x14ac:dyDescent="0.25">
      <c r="E360" s="26"/>
      <c r="F360" s="19"/>
      <c r="G360" s="19"/>
      <c r="H360" s="22"/>
      <c r="I360" s="9"/>
    </row>
    <row r="361" spans="5:9" ht="15" customHeight="1" x14ac:dyDescent="0.25">
      <c r="E361" s="26"/>
      <c r="F361" s="19"/>
      <c r="G361" s="19"/>
      <c r="H361" s="22"/>
      <c r="I361" s="9"/>
    </row>
    <row r="362" spans="5:9" ht="15" customHeight="1" x14ac:dyDescent="0.25">
      <c r="E362" s="26"/>
      <c r="F362" s="19"/>
      <c r="G362" s="19"/>
      <c r="H362" s="18"/>
      <c r="I362" s="9"/>
    </row>
    <row r="363" spans="5:9" ht="15" customHeight="1" x14ac:dyDescent="0.25">
      <c r="E363" s="26"/>
      <c r="F363" s="19"/>
      <c r="G363" s="19"/>
      <c r="H363" s="18"/>
      <c r="I363" s="9"/>
    </row>
    <row r="364" spans="5:9" ht="15" customHeight="1" x14ac:dyDescent="0.25">
      <c r="E364" s="26"/>
      <c r="F364" s="19"/>
      <c r="G364" s="19"/>
      <c r="H364" s="22"/>
      <c r="I364" s="9"/>
    </row>
    <row r="365" spans="5:9" ht="15" customHeight="1" x14ac:dyDescent="0.25">
      <c r="E365" s="26"/>
      <c r="F365" s="19"/>
      <c r="G365" s="19"/>
      <c r="H365" s="22"/>
      <c r="I365" s="9"/>
    </row>
    <row r="366" spans="5:9" ht="15" customHeight="1" x14ac:dyDescent="0.25">
      <c r="E366" s="26"/>
      <c r="F366" s="19"/>
      <c r="G366" s="19"/>
      <c r="H366" s="22"/>
      <c r="I366" s="9"/>
    </row>
    <row r="367" spans="5:9" ht="15" customHeight="1" x14ac:dyDescent="0.25">
      <c r="E367" s="26"/>
      <c r="F367" s="19"/>
      <c r="G367" s="19"/>
      <c r="H367" s="22"/>
      <c r="I367" s="9"/>
    </row>
    <row r="368" spans="5:9" ht="15" customHeight="1" x14ac:dyDescent="0.25">
      <c r="E368" s="26"/>
      <c r="F368" s="19"/>
      <c r="G368" s="19"/>
      <c r="H368" s="22"/>
      <c r="I368" s="9"/>
    </row>
    <row r="369" spans="5:9" ht="15" customHeight="1" x14ac:dyDescent="0.25">
      <c r="E369" s="26"/>
      <c r="F369" s="19"/>
      <c r="G369" s="19"/>
      <c r="H369" s="18"/>
      <c r="I369" s="9"/>
    </row>
    <row r="370" spans="5:9" ht="15" customHeight="1" x14ac:dyDescent="0.25">
      <c r="E370" s="26"/>
      <c r="F370" s="19"/>
      <c r="G370" s="19"/>
      <c r="H370" s="18"/>
      <c r="I370" s="9"/>
    </row>
    <row r="371" spans="5:9" ht="15" customHeight="1" x14ac:dyDescent="0.25">
      <c r="E371" s="26"/>
      <c r="F371" s="19"/>
      <c r="G371" s="19"/>
      <c r="H371" s="18"/>
      <c r="I371" s="9"/>
    </row>
    <row r="372" spans="5:9" ht="15" customHeight="1" x14ac:dyDescent="0.25">
      <c r="E372" s="26"/>
      <c r="F372" s="19"/>
      <c r="G372" s="19"/>
      <c r="H372" s="18"/>
      <c r="I372" s="9"/>
    </row>
    <row r="373" spans="5:9" ht="15" customHeight="1" x14ac:dyDescent="0.25">
      <c r="E373" s="26"/>
      <c r="F373" s="19"/>
      <c r="G373" s="19"/>
      <c r="H373" s="18"/>
      <c r="I373" s="9"/>
    </row>
    <row r="374" spans="5:9" ht="15" customHeight="1" x14ac:dyDescent="0.25">
      <c r="E374" s="26"/>
      <c r="F374" s="19"/>
      <c r="G374" s="19"/>
      <c r="H374" s="18"/>
      <c r="I374" s="9"/>
    </row>
    <row r="375" spans="5:9" ht="15" customHeight="1" x14ac:dyDescent="0.25">
      <c r="E375" s="26"/>
      <c r="F375" s="19"/>
      <c r="G375" s="19"/>
      <c r="H375" s="18"/>
      <c r="I375" s="9"/>
    </row>
    <row r="376" spans="5:9" ht="15" customHeight="1" x14ac:dyDescent="0.25">
      <c r="E376" s="26"/>
      <c r="F376" s="19"/>
      <c r="G376" s="19"/>
      <c r="H376" s="18"/>
      <c r="I376" s="9"/>
    </row>
    <row r="377" spans="5:9" ht="15" customHeight="1" x14ac:dyDescent="0.25">
      <c r="E377" s="26"/>
      <c r="F377" s="19"/>
      <c r="G377" s="19"/>
      <c r="H377" s="18"/>
      <c r="I377" s="9"/>
    </row>
    <row r="378" spans="5:9" ht="15" customHeight="1" x14ac:dyDescent="0.25">
      <c r="E378" s="26"/>
      <c r="F378" s="19"/>
      <c r="G378" s="19"/>
      <c r="H378" s="18"/>
      <c r="I378" s="9"/>
    </row>
    <row r="379" spans="5:9" ht="15" customHeight="1" x14ac:dyDescent="0.25">
      <c r="E379" s="26"/>
      <c r="F379" s="19"/>
      <c r="G379" s="19"/>
      <c r="H379" s="18"/>
      <c r="I379" s="9"/>
    </row>
    <row r="380" spans="5:9" ht="15" customHeight="1" x14ac:dyDescent="0.25">
      <c r="E380" s="26"/>
      <c r="F380" s="19"/>
      <c r="G380" s="19"/>
      <c r="H380" s="18"/>
      <c r="I380" s="9"/>
    </row>
    <row r="381" spans="5:9" ht="15" customHeight="1" x14ac:dyDescent="0.25">
      <c r="E381" s="26"/>
      <c r="F381" s="19"/>
      <c r="G381" s="19"/>
      <c r="H381" s="18"/>
      <c r="I381" s="9"/>
    </row>
    <row r="382" spans="5:9" ht="15" customHeight="1" x14ac:dyDescent="0.25">
      <c r="E382" s="26"/>
      <c r="F382" s="19"/>
      <c r="G382" s="19"/>
      <c r="H382" s="18"/>
      <c r="I382" s="9"/>
    </row>
    <row r="383" spans="5:9" ht="15" customHeight="1" x14ac:dyDescent="0.25">
      <c r="E383" s="26"/>
      <c r="F383" s="19"/>
      <c r="G383" s="19"/>
      <c r="H383" s="18"/>
      <c r="I383" s="9"/>
    </row>
    <row r="384" spans="5:9" ht="15" customHeight="1" x14ac:dyDescent="0.25">
      <c r="E384" s="26"/>
      <c r="F384" s="19"/>
      <c r="G384" s="19"/>
      <c r="H384" s="18"/>
      <c r="I384" s="9"/>
    </row>
    <row r="385" spans="5:9" ht="15" customHeight="1" x14ac:dyDescent="0.25">
      <c r="E385" s="26"/>
      <c r="F385" s="19"/>
      <c r="G385" s="19"/>
      <c r="H385" s="18"/>
      <c r="I385" s="9"/>
    </row>
    <row r="386" spans="5:9" ht="15" customHeight="1" x14ac:dyDescent="0.25">
      <c r="E386" s="26"/>
      <c r="F386" s="19"/>
      <c r="G386" s="19"/>
      <c r="H386" s="18"/>
      <c r="I386" s="9"/>
    </row>
    <row r="387" spans="5:9" ht="15" customHeight="1" x14ac:dyDescent="0.25">
      <c r="E387" s="26"/>
      <c r="F387" s="19"/>
      <c r="G387" s="19"/>
      <c r="H387" s="18"/>
      <c r="I387" s="9"/>
    </row>
    <row r="388" spans="5:9" ht="15" customHeight="1" x14ac:dyDescent="0.25">
      <c r="E388" s="26"/>
      <c r="F388" s="19"/>
      <c r="G388" s="19"/>
      <c r="H388" s="18"/>
      <c r="I388" s="9"/>
    </row>
    <row r="389" spans="5:9" ht="15" customHeight="1" x14ac:dyDescent="0.25">
      <c r="E389" s="26"/>
      <c r="F389" s="19"/>
      <c r="G389" s="19"/>
      <c r="H389" s="18"/>
      <c r="I389" s="9"/>
    </row>
    <row r="390" spans="5:9" ht="15" customHeight="1" x14ac:dyDescent="0.25">
      <c r="E390" s="26"/>
      <c r="F390" s="19"/>
      <c r="G390" s="19"/>
      <c r="H390" s="22"/>
      <c r="I390" s="9"/>
    </row>
    <row r="391" spans="5:9" ht="15" customHeight="1" x14ac:dyDescent="0.25">
      <c r="E391" s="26"/>
      <c r="F391" s="19"/>
      <c r="G391" s="19"/>
      <c r="H391" s="18"/>
      <c r="I391" s="2"/>
    </row>
    <row r="392" spans="5:9" ht="15" customHeight="1" x14ac:dyDescent="0.25">
      <c r="E392" s="26"/>
      <c r="F392" s="19"/>
      <c r="G392" s="19"/>
      <c r="H392" s="18"/>
      <c r="I392" s="2"/>
    </row>
    <row r="393" spans="5:9" ht="15" customHeight="1" x14ac:dyDescent="0.25">
      <c r="E393" s="26"/>
      <c r="F393" s="19"/>
      <c r="G393" s="19"/>
      <c r="H393" s="18"/>
      <c r="I393" s="2"/>
    </row>
    <row r="394" spans="5:9" ht="15" customHeight="1" x14ac:dyDescent="0.25">
      <c r="E394" s="26"/>
      <c r="F394" s="19"/>
      <c r="G394" s="19"/>
      <c r="H394" s="18"/>
      <c r="I394" s="21"/>
    </row>
    <row r="395" spans="5:9" ht="15" customHeight="1" x14ac:dyDescent="0.25">
      <c r="E395" s="26"/>
      <c r="F395" s="19"/>
      <c r="G395" s="19"/>
      <c r="H395" s="18"/>
      <c r="I395" s="21"/>
    </row>
    <row r="396" spans="5:9" ht="15" customHeight="1" x14ac:dyDescent="0.25">
      <c r="E396" s="26"/>
      <c r="F396" s="19"/>
      <c r="G396" s="19"/>
      <c r="H396" s="18"/>
      <c r="I396" s="21"/>
    </row>
    <row r="397" spans="5:9" ht="15" customHeight="1" x14ac:dyDescent="0.25">
      <c r="E397" s="26"/>
      <c r="F397" s="19"/>
      <c r="G397" s="19"/>
      <c r="H397" s="18"/>
      <c r="I397" s="21"/>
    </row>
    <row r="398" spans="5:9" ht="15" customHeight="1" x14ac:dyDescent="0.25">
      <c r="E398" s="26"/>
      <c r="F398" s="19"/>
      <c r="G398" s="19"/>
      <c r="H398" s="18"/>
      <c r="I398" s="21"/>
    </row>
    <row r="399" spans="5:9" ht="15" customHeight="1" x14ac:dyDescent="0.25">
      <c r="E399" s="26"/>
      <c r="F399" s="19"/>
      <c r="G399" s="19"/>
      <c r="H399" s="18"/>
      <c r="I399" s="21"/>
    </row>
    <row r="400" spans="5:9" ht="15" customHeight="1" x14ac:dyDescent="0.25">
      <c r="E400" s="26"/>
      <c r="F400" s="19"/>
      <c r="G400" s="19"/>
      <c r="H400" s="18"/>
      <c r="I400" s="21"/>
    </row>
    <row r="401" spans="5:9" ht="15" customHeight="1" x14ac:dyDescent="0.25">
      <c r="E401" s="26"/>
      <c r="F401" s="19"/>
      <c r="G401" s="19"/>
      <c r="H401" s="18"/>
      <c r="I401" s="21"/>
    </row>
    <row r="402" spans="5:9" ht="15" customHeight="1" x14ac:dyDescent="0.25">
      <c r="E402" s="26"/>
      <c r="F402" s="19"/>
      <c r="G402" s="19"/>
      <c r="H402" s="18"/>
      <c r="I402" s="21"/>
    </row>
    <row r="403" spans="5:9" ht="15" customHeight="1" x14ac:dyDescent="0.25">
      <c r="E403" s="26"/>
      <c r="F403" s="19"/>
      <c r="G403" s="19"/>
      <c r="H403" s="18"/>
      <c r="I403" s="21"/>
    </row>
    <row r="404" spans="5:9" ht="15" customHeight="1" x14ac:dyDescent="0.25">
      <c r="E404" s="26"/>
      <c r="F404" s="19"/>
      <c r="G404" s="19"/>
      <c r="H404" s="18"/>
      <c r="I404" s="21"/>
    </row>
    <row r="405" spans="5:9" ht="15" customHeight="1" x14ac:dyDescent="0.25">
      <c r="E405" s="26"/>
      <c r="F405" s="19"/>
      <c r="G405" s="19"/>
      <c r="H405" s="18"/>
      <c r="I405" s="21"/>
    </row>
    <row r="406" spans="5:9" ht="15" customHeight="1" x14ac:dyDescent="0.25">
      <c r="E406" s="26"/>
      <c r="F406" s="19"/>
      <c r="G406" s="19"/>
      <c r="H406" s="18"/>
      <c r="I406" s="21"/>
    </row>
    <row r="407" spans="5:9" ht="15" customHeight="1" x14ac:dyDescent="0.25">
      <c r="E407" s="28"/>
      <c r="F407" s="17"/>
      <c r="G407" s="17"/>
      <c r="H407" s="18"/>
      <c r="I407" s="21"/>
    </row>
    <row r="408" spans="5:9" ht="15" customHeight="1" x14ac:dyDescent="0.25">
      <c r="E408" s="28"/>
      <c r="F408" s="17"/>
      <c r="G408" s="17"/>
      <c r="H408" s="18"/>
      <c r="I408" s="21"/>
    </row>
    <row r="409" spans="5:9" ht="15" customHeight="1" x14ac:dyDescent="0.25">
      <c r="E409" s="28"/>
      <c r="F409" s="17"/>
      <c r="G409" s="17"/>
      <c r="H409" s="18"/>
      <c r="I409" s="21"/>
    </row>
    <row r="410" spans="5:9" ht="15" customHeight="1" x14ac:dyDescent="0.25">
      <c r="E410" s="28"/>
      <c r="F410" s="17"/>
      <c r="G410" s="17"/>
      <c r="H410" s="18"/>
      <c r="I410" s="21"/>
    </row>
    <row r="411" spans="5:9" ht="15" customHeight="1" x14ac:dyDescent="0.25">
      <c r="E411" s="28"/>
      <c r="F411" s="17"/>
      <c r="G411" s="17"/>
      <c r="H411" s="18"/>
      <c r="I411" s="21"/>
    </row>
    <row r="412" spans="5:9" ht="15" customHeight="1" x14ac:dyDescent="0.25">
      <c r="E412" s="28"/>
      <c r="F412" s="17"/>
      <c r="G412" s="17"/>
      <c r="H412" s="18"/>
      <c r="I412" s="21"/>
    </row>
    <row r="413" spans="5:9" ht="15" customHeight="1" x14ac:dyDescent="0.25">
      <c r="E413" s="28"/>
      <c r="F413" s="17"/>
      <c r="G413" s="17"/>
      <c r="H413" s="18"/>
      <c r="I413" s="21"/>
    </row>
    <row r="414" spans="5:9" ht="15" customHeight="1" x14ac:dyDescent="0.25">
      <c r="E414" s="28"/>
      <c r="F414" s="17"/>
      <c r="G414" s="17"/>
      <c r="H414" s="29"/>
      <c r="I414" s="19"/>
    </row>
    <row r="415" spans="5:9" ht="15" customHeight="1" x14ac:dyDescent="0.25">
      <c r="E415" s="28"/>
      <c r="F415" s="17"/>
      <c r="G415" s="17"/>
      <c r="H415" s="18"/>
      <c r="I415" s="21"/>
    </row>
    <row r="416" spans="5:9" ht="15" customHeight="1" x14ac:dyDescent="0.25">
      <c r="E416" s="28"/>
      <c r="F416" s="17"/>
      <c r="G416" s="17"/>
      <c r="H416" s="18"/>
      <c r="I416" s="21"/>
    </row>
    <row r="417" spans="5:9" ht="15" customHeight="1" x14ac:dyDescent="0.25">
      <c r="E417" s="28"/>
      <c r="F417" s="17"/>
      <c r="G417" s="17"/>
      <c r="H417" s="18"/>
      <c r="I417" s="21"/>
    </row>
    <row r="418" spans="5:9" ht="15" customHeight="1" x14ac:dyDescent="0.25">
      <c r="E418" s="28"/>
      <c r="F418" s="17"/>
      <c r="G418" s="17"/>
      <c r="H418" s="18"/>
      <c r="I418" s="21"/>
    </row>
    <row r="419" spans="5:9" ht="15" customHeight="1" x14ac:dyDescent="0.25">
      <c r="E419" s="28"/>
      <c r="F419" s="17"/>
      <c r="G419" s="17"/>
      <c r="H419" s="18"/>
      <c r="I419" s="21"/>
    </row>
    <row r="420" spans="5:9" ht="15" customHeight="1" x14ac:dyDescent="0.25">
      <c r="E420" s="28"/>
      <c r="F420" s="17"/>
      <c r="G420" s="17"/>
      <c r="H420" s="18"/>
      <c r="I420" s="21"/>
    </row>
    <row r="421" spans="5:9" ht="15" customHeight="1" x14ac:dyDescent="0.25">
      <c r="E421" s="28"/>
      <c r="F421" s="17"/>
      <c r="G421" s="17"/>
      <c r="H421" s="18"/>
      <c r="I421" s="21"/>
    </row>
    <row r="422" spans="5:9" ht="15" customHeight="1" x14ac:dyDescent="0.25">
      <c r="E422" s="28"/>
      <c r="F422" s="17"/>
      <c r="G422" s="17"/>
      <c r="H422" s="18"/>
      <c r="I422" s="21"/>
    </row>
    <row r="423" spans="5:9" ht="15" customHeight="1" x14ac:dyDescent="0.25">
      <c r="E423" s="28"/>
      <c r="F423" s="17"/>
      <c r="G423" s="17"/>
      <c r="H423" s="18"/>
      <c r="I423" s="21"/>
    </row>
    <row r="424" spans="5:9" ht="15" customHeight="1" x14ac:dyDescent="0.25">
      <c r="E424" s="28"/>
      <c r="F424" s="17"/>
      <c r="G424" s="17"/>
      <c r="H424" s="29"/>
      <c r="I424" s="21"/>
    </row>
    <row r="425" spans="5:9" ht="15" customHeight="1" x14ac:dyDescent="0.25">
      <c r="E425" s="28"/>
      <c r="F425" s="17"/>
      <c r="G425" s="17"/>
      <c r="H425" s="18"/>
      <c r="I425" s="21"/>
    </row>
    <row r="426" spans="5:9" ht="15" customHeight="1" x14ac:dyDescent="0.25">
      <c r="E426" s="28"/>
      <c r="F426" s="17"/>
      <c r="G426" s="17"/>
      <c r="H426" s="29"/>
      <c r="I426" s="21"/>
    </row>
    <row r="427" spans="5:9" ht="15" customHeight="1" x14ac:dyDescent="0.25">
      <c r="E427" s="28"/>
      <c r="F427" s="17"/>
      <c r="G427" s="17"/>
      <c r="H427" s="18"/>
      <c r="I427" s="21"/>
    </row>
    <row r="428" spans="5:9" ht="15" customHeight="1" x14ac:dyDescent="0.25">
      <c r="E428" s="28"/>
      <c r="F428" s="17"/>
      <c r="G428" s="17"/>
      <c r="H428" s="18"/>
      <c r="I428" s="21"/>
    </row>
    <row r="429" spans="5:9" ht="15" customHeight="1" x14ac:dyDescent="0.25">
      <c r="E429" s="28"/>
      <c r="F429" s="17"/>
      <c r="G429" s="17"/>
      <c r="H429" s="29"/>
      <c r="I429" s="21"/>
    </row>
    <row r="430" spans="5:9" ht="15" customHeight="1" x14ac:dyDescent="0.25">
      <c r="E430" s="28"/>
      <c r="F430" s="17"/>
      <c r="G430" s="17"/>
      <c r="H430" s="18"/>
      <c r="I430" s="21"/>
    </row>
    <row r="431" spans="5:9" ht="15" customHeight="1" x14ac:dyDescent="0.25">
      <c r="E431" s="28"/>
      <c r="F431" s="17"/>
      <c r="G431" s="17"/>
      <c r="H431" s="18"/>
      <c r="I431" s="21"/>
    </row>
    <row r="432" spans="5:9" ht="15" customHeight="1" x14ac:dyDescent="0.25">
      <c r="E432" s="28"/>
      <c r="F432" s="17"/>
      <c r="G432" s="17"/>
      <c r="H432" s="18"/>
      <c r="I432" s="21"/>
    </row>
    <row r="433" spans="5:9" ht="15" customHeight="1" x14ac:dyDescent="0.25">
      <c r="E433" s="28"/>
      <c r="F433" s="17"/>
      <c r="G433" s="17"/>
      <c r="H433" s="29"/>
      <c r="I433" s="21"/>
    </row>
    <row r="434" spans="5:9" ht="15" customHeight="1" x14ac:dyDescent="0.25">
      <c r="E434" s="28"/>
      <c r="F434" s="17"/>
      <c r="G434" s="17"/>
      <c r="H434" s="18"/>
      <c r="I434" s="21"/>
    </row>
    <row r="435" spans="5:9" ht="15" customHeight="1" x14ac:dyDescent="0.25">
      <c r="E435" s="28"/>
      <c r="F435" s="17"/>
      <c r="G435" s="17"/>
      <c r="H435" s="18"/>
      <c r="I435" s="21"/>
    </row>
    <row r="436" spans="5:9" ht="15" customHeight="1" x14ac:dyDescent="0.25">
      <c r="E436" s="28"/>
      <c r="F436" s="17"/>
      <c r="G436" s="17"/>
      <c r="H436" s="18"/>
      <c r="I436" s="21"/>
    </row>
    <row r="437" spans="5:9" ht="15" customHeight="1" x14ac:dyDescent="0.25">
      <c r="E437" s="28"/>
      <c r="F437" s="17"/>
      <c r="G437" s="17"/>
      <c r="H437" s="18"/>
      <c r="I437" s="21"/>
    </row>
    <row r="438" spans="5:9" ht="15" customHeight="1" x14ac:dyDescent="0.25">
      <c r="E438" s="28"/>
      <c r="F438" s="17"/>
      <c r="G438" s="17"/>
      <c r="H438" s="18"/>
      <c r="I438" s="21"/>
    </row>
    <row r="439" spans="5:9" ht="15" customHeight="1" x14ac:dyDescent="0.25">
      <c r="E439" s="28"/>
      <c r="F439" s="17"/>
      <c r="G439" s="17"/>
      <c r="H439" s="18"/>
      <c r="I439" s="21"/>
    </row>
    <row r="440" spans="5:9" ht="15" customHeight="1" x14ac:dyDescent="0.25">
      <c r="E440" s="28"/>
      <c r="F440" s="17"/>
      <c r="G440" s="17"/>
      <c r="H440" s="18"/>
      <c r="I440" s="21"/>
    </row>
    <row r="441" spans="5:9" ht="15" customHeight="1" x14ac:dyDescent="0.25">
      <c r="E441" s="28"/>
      <c r="F441" s="17"/>
      <c r="G441" s="17"/>
      <c r="H441" s="18"/>
      <c r="I441" s="21"/>
    </row>
    <row r="442" spans="5:9" ht="15" customHeight="1" x14ac:dyDescent="0.25">
      <c r="E442" s="26"/>
      <c r="F442" s="19"/>
      <c r="G442" s="19"/>
      <c r="H442" s="22"/>
      <c r="I442" s="21"/>
    </row>
    <row r="443" spans="5:9" ht="15" customHeight="1" x14ac:dyDescent="0.25">
      <c r="E443" s="26"/>
      <c r="F443" s="19"/>
      <c r="G443" s="19"/>
      <c r="H443" s="22"/>
      <c r="I443" s="21"/>
    </row>
    <row r="444" spans="5:9" ht="15" customHeight="1" x14ac:dyDescent="0.25">
      <c r="E444" s="26"/>
      <c r="F444" s="19"/>
      <c r="G444" s="19"/>
      <c r="H444" s="22"/>
      <c r="I444" s="21"/>
    </row>
    <row r="445" spans="5:9" ht="15" customHeight="1" x14ac:dyDescent="0.25">
      <c r="E445" s="26"/>
      <c r="F445" s="19"/>
      <c r="G445" s="19"/>
      <c r="H445" s="22"/>
      <c r="I445" s="21"/>
    </row>
    <row r="446" spans="5:9" ht="15" customHeight="1" x14ac:dyDescent="0.25">
      <c r="E446" s="26"/>
      <c r="F446" s="19"/>
      <c r="G446" s="19"/>
      <c r="H446" s="22"/>
      <c r="I446" s="21"/>
    </row>
    <row r="447" spans="5:9" ht="15" customHeight="1" x14ac:dyDescent="0.25">
      <c r="E447" s="26"/>
      <c r="F447" s="19"/>
      <c r="G447" s="19"/>
      <c r="H447" s="22"/>
      <c r="I447" s="21"/>
    </row>
    <row r="448" spans="5:9" ht="15" customHeight="1" x14ac:dyDescent="0.25">
      <c r="E448" s="28"/>
      <c r="F448" s="17"/>
      <c r="G448" s="17"/>
      <c r="H448" s="22"/>
      <c r="I448" s="21"/>
    </row>
    <row r="449" spans="5:9" ht="15" customHeight="1" x14ac:dyDescent="0.25">
      <c r="E449" s="28"/>
      <c r="F449" s="17"/>
      <c r="G449" s="17"/>
      <c r="H449" s="22"/>
      <c r="I449" s="21"/>
    </row>
    <row r="450" spans="5:9" ht="15" customHeight="1" x14ac:dyDescent="0.25">
      <c r="E450" s="26"/>
      <c r="F450" s="19"/>
      <c r="G450" s="19"/>
      <c r="H450" s="22"/>
      <c r="I450" s="21"/>
    </row>
    <row r="451" spans="5:9" ht="15" customHeight="1" x14ac:dyDescent="0.25">
      <c r="E451" s="26"/>
      <c r="F451" s="19"/>
      <c r="G451" s="19"/>
      <c r="H451" s="22"/>
      <c r="I451" s="21"/>
    </row>
    <row r="452" spans="5:9" ht="15" customHeight="1" x14ac:dyDescent="0.25">
      <c r="E452" s="26"/>
      <c r="F452" s="19"/>
      <c r="G452" s="19"/>
      <c r="H452" s="22"/>
      <c r="I452" s="21"/>
    </row>
    <row r="453" spans="5:9" ht="15" customHeight="1" x14ac:dyDescent="0.25">
      <c r="E453" s="26"/>
      <c r="F453" s="19"/>
      <c r="G453" s="19"/>
      <c r="H453" s="22"/>
      <c r="I453" s="21"/>
    </row>
    <row r="454" spans="5:9" ht="15" customHeight="1" x14ac:dyDescent="0.25">
      <c r="E454" s="26"/>
      <c r="F454" s="19"/>
      <c r="G454" s="19"/>
      <c r="H454" s="22"/>
      <c r="I454" s="21"/>
    </row>
    <row r="455" spans="5:9" ht="15" customHeight="1" x14ac:dyDescent="0.25">
      <c r="E455" s="26"/>
      <c r="F455" s="19"/>
      <c r="G455" s="19"/>
      <c r="H455" s="22"/>
      <c r="I455" s="21"/>
    </row>
    <row r="456" spans="5:9" ht="15" customHeight="1" x14ac:dyDescent="0.25">
      <c r="E456" s="26"/>
      <c r="F456" s="19"/>
      <c r="G456" s="19"/>
      <c r="H456" s="22"/>
      <c r="I456" s="21"/>
    </row>
    <row r="457" spans="5:9" ht="15" customHeight="1" x14ac:dyDescent="0.25">
      <c r="E457" s="26"/>
      <c r="F457" s="19"/>
      <c r="G457" s="19"/>
      <c r="H457" s="22"/>
      <c r="I457" s="21"/>
    </row>
    <row r="458" spans="5:9" ht="15" customHeight="1" x14ac:dyDescent="0.25">
      <c r="E458" s="26"/>
      <c r="F458" s="19"/>
      <c r="G458" s="19"/>
      <c r="H458" s="22"/>
      <c r="I458" s="21"/>
    </row>
    <row r="459" spans="5:9" ht="15" customHeight="1" x14ac:dyDescent="0.25">
      <c r="E459" s="26"/>
      <c r="F459" s="19"/>
      <c r="G459" s="19"/>
      <c r="H459" s="22"/>
      <c r="I459" s="21"/>
    </row>
    <row r="460" spans="5:9" ht="15" customHeight="1" x14ac:dyDescent="0.25">
      <c r="E460" s="28"/>
      <c r="F460" s="17"/>
      <c r="G460" s="17"/>
      <c r="H460" s="22"/>
      <c r="I460" s="30"/>
    </row>
    <row r="461" spans="5:9" ht="15" customHeight="1" x14ac:dyDescent="0.25">
      <c r="E461" s="26"/>
      <c r="F461" s="19"/>
      <c r="G461" s="19"/>
      <c r="H461" s="22"/>
      <c r="I461" s="21"/>
    </row>
    <row r="462" spans="5:9" ht="15" customHeight="1" x14ac:dyDescent="0.25">
      <c r="E462" s="28"/>
      <c r="F462" s="17"/>
      <c r="G462" s="17"/>
      <c r="H462" s="22"/>
      <c r="I462" s="30"/>
    </row>
    <row r="463" spans="5:9" ht="15" customHeight="1" x14ac:dyDescent="0.25">
      <c r="E463" s="26"/>
      <c r="F463" s="19"/>
      <c r="G463" s="19"/>
      <c r="H463" s="22"/>
      <c r="I463" s="30"/>
    </row>
    <row r="464" spans="5:9" ht="15" customHeight="1" x14ac:dyDescent="0.25">
      <c r="E464" s="26"/>
      <c r="F464" s="19"/>
      <c r="G464" s="19"/>
      <c r="H464" s="22"/>
      <c r="I464" s="30"/>
    </row>
    <row r="465" spans="1:9" ht="15" customHeight="1" x14ac:dyDescent="0.25">
      <c r="E465" s="26"/>
      <c r="F465" s="19"/>
      <c r="G465" s="19"/>
      <c r="H465" s="22"/>
      <c r="I465" s="30"/>
    </row>
    <row r="466" spans="1:9" ht="15" customHeight="1" x14ac:dyDescent="0.25">
      <c r="E466" s="26"/>
      <c r="F466" s="19"/>
      <c r="G466" s="19"/>
      <c r="H466" s="22"/>
      <c r="I466" s="30"/>
    </row>
    <row r="467" spans="1:9" ht="15" customHeight="1" x14ac:dyDescent="0.25">
      <c r="E467" s="28"/>
      <c r="F467" s="17"/>
      <c r="G467" s="17"/>
      <c r="H467" s="18"/>
      <c r="I467" s="21"/>
    </row>
    <row r="468" spans="1:9" ht="15" customHeight="1" x14ac:dyDescent="0.25">
      <c r="A468" s="21"/>
      <c r="B468" s="21"/>
      <c r="C468" s="21"/>
      <c r="D468" s="31"/>
      <c r="E468" s="32"/>
      <c r="F468" s="33"/>
      <c r="G468" s="33"/>
      <c r="H468" s="34"/>
      <c r="I468" s="21"/>
    </row>
    <row r="469" spans="1:9" ht="15" customHeight="1" x14ac:dyDescent="0.25">
      <c r="E469" s="32"/>
      <c r="F469" s="33"/>
      <c r="G469" s="33"/>
      <c r="H469" s="22"/>
      <c r="I469" s="21"/>
    </row>
    <row r="470" spans="1:9" ht="15" customHeight="1" x14ac:dyDescent="0.25">
      <c r="E470" s="32"/>
      <c r="F470" s="33"/>
      <c r="G470" s="33"/>
      <c r="H470" s="22"/>
      <c r="I470" s="21"/>
    </row>
    <row r="471" spans="1:9" ht="15" customHeight="1" x14ac:dyDescent="0.25">
      <c r="E471" s="28"/>
      <c r="F471" s="17"/>
      <c r="G471" s="17"/>
      <c r="H471" s="22"/>
      <c r="I471" s="21"/>
    </row>
    <row r="472" spans="1:9" ht="15" customHeight="1" x14ac:dyDescent="0.25">
      <c r="E472" s="28"/>
      <c r="F472" s="17"/>
      <c r="G472" s="17"/>
      <c r="H472" s="18"/>
      <c r="I472" s="21"/>
    </row>
    <row r="473" spans="1:9" ht="15" customHeight="1" x14ac:dyDescent="0.25">
      <c r="E473" s="28"/>
      <c r="F473" s="17"/>
      <c r="G473" s="17"/>
      <c r="H473" s="18"/>
      <c r="I473" s="21"/>
    </row>
    <row r="474" spans="1:9" ht="15" customHeight="1" x14ac:dyDescent="0.25">
      <c r="E474" s="28"/>
      <c r="F474" s="17"/>
      <c r="G474" s="17"/>
      <c r="H474" s="18"/>
      <c r="I474" s="21"/>
    </row>
    <row r="475" spans="1:9" ht="15" customHeight="1" x14ac:dyDescent="0.25">
      <c r="E475" s="28"/>
      <c r="F475" s="17"/>
      <c r="G475" s="17"/>
      <c r="H475" s="18"/>
      <c r="I475" s="30"/>
    </row>
    <row r="476" spans="1:9" ht="15" customHeight="1" x14ac:dyDescent="0.25">
      <c r="E476" s="28"/>
      <c r="F476" s="17"/>
      <c r="G476" s="17"/>
      <c r="H476" s="18"/>
      <c r="I476" s="11"/>
    </row>
    <row r="477" spans="1:9" ht="15" customHeight="1" x14ac:dyDescent="0.25">
      <c r="E477" s="28"/>
      <c r="F477" s="17"/>
      <c r="G477" s="17"/>
      <c r="H477" s="18"/>
      <c r="I477" s="9"/>
    </row>
    <row r="478" spans="1:9" ht="15" customHeight="1" x14ac:dyDescent="0.25">
      <c r="E478" s="28"/>
      <c r="F478" s="17"/>
      <c r="G478" s="17"/>
      <c r="H478" s="22"/>
      <c r="I478" s="9"/>
    </row>
    <row r="479" spans="1:9" ht="15" customHeight="1" x14ac:dyDescent="0.25">
      <c r="E479" s="28"/>
      <c r="F479" s="17"/>
      <c r="G479" s="17"/>
      <c r="H479" s="18"/>
      <c r="I479" s="11"/>
    </row>
    <row r="480" spans="1:9" ht="15" customHeight="1" x14ac:dyDescent="0.25">
      <c r="E480" s="28"/>
      <c r="F480" s="17"/>
      <c r="G480" s="17"/>
      <c r="H480" s="18"/>
      <c r="I480" s="9"/>
    </row>
    <row r="481" spans="5:9" ht="15" customHeight="1" x14ac:dyDescent="0.25">
      <c r="E481" s="28"/>
      <c r="F481" s="17"/>
      <c r="G481" s="17"/>
      <c r="H481" s="18"/>
      <c r="I481" s="11"/>
    </row>
    <row r="482" spans="5:9" ht="15" customHeight="1" x14ac:dyDescent="0.25">
      <c r="E482" s="28"/>
      <c r="F482" s="17"/>
      <c r="G482" s="17"/>
      <c r="H482" s="18"/>
      <c r="I482" s="11"/>
    </row>
    <row r="483" spans="5:9" ht="15" customHeight="1" x14ac:dyDescent="0.25">
      <c r="E483" s="28"/>
      <c r="F483" s="17"/>
      <c r="G483" s="17"/>
      <c r="H483" s="18"/>
      <c r="I483" s="9"/>
    </row>
    <row r="484" spans="5:9" ht="15" customHeight="1" x14ac:dyDescent="0.25">
      <c r="E484" s="28"/>
      <c r="F484" s="17"/>
      <c r="G484" s="17"/>
      <c r="H484" s="18"/>
      <c r="I484" s="11"/>
    </row>
    <row r="485" spans="5:9" ht="15" customHeight="1" x14ac:dyDescent="0.25">
      <c r="E485" s="28"/>
      <c r="F485" s="17"/>
      <c r="G485" s="17"/>
      <c r="H485" s="18"/>
      <c r="I485" s="9"/>
    </row>
    <row r="486" spans="5:9" ht="15" customHeight="1" x14ac:dyDescent="0.25">
      <c r="E486" s="28"/>
      <c r="F486" s="17"/>
      <c r="G486" s="17"/>
      <c r="H486" s="18"/>
      <c r="I486" s="11"/>
    </row>
    <row r="487" spans="5:9" ht="15" customHeight="1" x14ac:dyDescent="0.25">
      <c r="E487" s="28"/>
      <c r="F487" s="17"/>
      <c r="G487" s="17"/>
      <c r="H487" s="18"/>
      <c r="I487" s="9"/>
    </row>
    <row r="488" spans="5:9" ht="15" customHeight="1" x14ac:dyDescent="0.25">
      <c r="E488" s="28"/>
      <c r="F488" s="17"/>
      <c r="G488" s="17"/>
      <c r="H488" s="18"/>
      <c r="I488" s="11"/>
    </row>
    <row r="489" spans="5:9" ht="15" customHeight="1" x14ac:dyDescent="0.25">
      <c r="E489" s="28"/>
      <c r="F489" s="17"/>
      <c r="G489" s="17"/>
      <c r="H489" s="18"/>
      <c r="I489" s="11"/>
    </row>
    <row r="490" spans="5:9" ht="15" customHeight="1" x14ac:dyDescent="0.25">
      <c r="E490" s="28"/>
      <c r="F490" s="17"/>
      <c r="G490" s="17"/>
      <c r="H490" s="18"/>
      <c r="I490" s="11"/>
    </row>
    <row r="491" spans="5:9" ht="15" customHeight="1" x14ac:dyDescent="0.25">
      <c r="E491" s="28"/>
      <c r="F491" s="17"/>
      <c r="G491" s="17"/>
      <c r="H491" s="18"/>
      <c r="I491" s="11"/>
    </row>
    <row r="492" spans="5:9" ht="15" customHeight="1" x14ac:dyDescent="0.25">
      <c r="E492" s="28"/>
      <c r="F492" s="17"/>
      <c r="G492" s="17"/>
      <c r="H492" s="18"/>
      <c r="I492" s="11"/>
    </row>
    <row r="493" spans="5:9" ht="15" customHeight="1" x14ac:dyDescent="0.25">
      <c r="E493" s="28"/>
      <c r="F493" s="17"/>
      <c r="G493" s="17"/>
      <c r="H493" s="18"/>
      <c r="I493" s="11"/>
    </row>
    <row r="494" spans="5:9" ht="15" customHeight="1" x14ac:dyDescent="0.25">
      <c r="E494" s="26"/>
      <c r="F494" s="19"/>
      <c r="G494" s="19"/>
      <c r="H494" s="22"/>
      <c r="I494" s="9"/>
    </row>
    <row r="495" spans="5:9" ht="15" customHeight="1" x14ac:dyDescent="0.25">
      <c r="E495" s="26"/>
      <c r="F495" s="19"/>
      <c r="G495" s="19"/>
      <c r="H495" s="22"/>
      <c r="I495" s="9"/>
    </row>
    <row r="496" spans="5:9" ht="15" customHeight="1" x14ac:dyDescent="0.25">
      <c r="E496" s="26"/>
      <c r="F496" s="19"/>
      <c r="G496" s="19"/>
      <c r="H496" s="22"/>
      <c r="I496" s="9"/>
    </row>
    <row r="497" spans="5:9" ht="15" customHeight="1" x14ac:dyDescent="0.25">
      <c r="E497" s="26"/>
      <c r="F497" s="19"/>
      <c r="G497" s="19"/>
      <c r="H497" s="22"/>
      <c r="I497" s="9"/>
    </row>
    <row r="498" spans="5:9" ht="15" customHeight="1" x14ac:dyDescent="0.25">
      <c r="E498" s="26"/>
      <c r="F498" s="19"/>
      <c r="G498" s="19"/>
      <c r="H498" s="22"/>
      <c r="I498" s="9"/>
    </row>
    <row r="499" spans="5:9" ht="15" customHeight="1" x14ac:dyDescent="0.25">
      <c r="E499" s="26"/>
      <c r="F499" s="19"/>
      <c r="G499" s="19"/>
      <c r="H499" s="22"/>
      <c r="I499" s="9"/>
    </row>
    <row r="500" spans="5:9" ht="15" customHeight="1" x14ac:dyDescent="0.25">
      <c r="E500" s="26"/>
      <c r="F500" s="19"/>
      <c r="G500" s="19"/>
      <c r="H500" s="22"/>
      <c r="I500" s="9"/>
    </row>
    <row r="501" spans="5:9" ht="15" customHeight="1" x14ac:dyDescent="0.25">
      <c r="E501" s="26"/>
      <c r="F501" s="19"/>
      <c r="G501" s="19"/>
      <c r="H501" s="18"/>
      <c r="I501" s="9"/>
    </row>
    <row r="502" spans="5:9" ht="15" customHeight="1" x14ac:dyDescent="0.25">
      <c r="E502" s="26"/>
      <c r="F502" s="19"/>
      <c r="G502" s="19"/>
      <c r="H502" s="18"/>
      <c r="I502" s="9"/>
    </row>
    <row r="503" spans="5:9" ht="15" customHeight="1" x14ac:dyDescent="0.25">
      <c r="E503" s="26"/>
      <c r="F503" s="19"/>
      <c r="G503" s="19"/>
      <c r="H503" s="22"/>
      <c r="I503" s="9"/>
    </row>
    <row r="504" spans="5:9" ht="15" customHeight="1" x14ac:dyDescent="0.25">
      <c r="E504" s="26"/>
      <c r="F504" s="19"/>
      <c r="G504" s="19"/>
      <c r="H504" s="18"/>
      <c r="I504" s="9"/>
    </row>
    <row r="505" spans="5:9" ht="15" customHeight="1" x14ac:dyDescent="0.25">
      <c r="E505" s="26"/>
      <c r="F505" s="19"/>
      <c r="G505" s="19"/>
      <c r="H505" s="22"/>
      <c r="I505" s="9"/>
    </row>
    <row r="506" spans="5:9" ht="15" customHeight="1" x14ac:dyDescent="0.25">
      <c r="E506" s="26"/>
      <c r="F506" s="19"/>
      <c r="G506" s="19"/>
      <c r="H506" s="18"/>
      <c r="I506" s="9"/>
    </row>
    <row r="507" spans="5:9" ht="15" customHeight="1" x14ac:dyDescent="0.25">
      <c r="E507" s="26"/>
      <c r="F507" s="19"/>
      <c r="G507" s="19"/>
      <c r="H507" s="22"/>
      <c r="I507" s="9"/>
    </row>
    <row r="508" spans="5:9" ht="15" customHeight="1" x14ac:dyDescent="0.25">
      <c r="E508" s="26"/>
      <c r="F508" s="19"/>
      <c r="G508" s="19"/>
      <c r="H508" s="22"/>
      <c r="I508" s="9"/>
    </row>
    <row r="509" spans="5:9" ht="15" customHeight="1" x14ac:dyDescent="0.25">
      <c r="E509" s="26"/>
      <c r="F509" s="19"/>
      <c r="G509" s="19"/>
      <c r="H509" s="22"/>
      <c r="I509" s="9"/>
    </row>
    <row r="510" spans="5:9" ht="15" customHeight="1" x14ac:dyDescent="0.25">
      <c r="E510" s="26"/>
      <c r="F510" s="19"/>
      <c r="G510" s="19"/>
      <c r="H510" s="22"/>
      <c r="I510" s="9"/>
    </row>
    <row r="511" spans="5:9" ht="15" customHeight="1" x14ac:dyDescent="0.25">
      <c r="E511" s="26"/>
      <c r="F511" s="19"/>
      <c r="G511" s="19"/>
      <c r="H511" s="22"/>
      <c r="I511" s="9"/>
    </row>
    <row r="512" spans="5:9" ht="15" customHeight="1" x14ac:dyDescent="0.25">
      <c r="E512" s="26"/>
      <c r="F512" s="19"/>
      <c r="G512" s="19"/>
      <c r="H512" s="22"/>
      <c r="I512" s="9"/>
    </row>
    <row r="513" spans="5:9" ht="15" customHeight="1" x14ac:dyDescent="0.25">
      <c r="E513" s="26"/>
      <c r="F513" s="19"/>
      <c r="G513" s="19"/>
      <c r="H513" s="22"/>
      <c r="I513" s="9"/>
    </row>
    <row r="514" spans="5:9" ht="15" customHeight="1" x14ac:dyDescent="0.25">
      <c r="E514" s="26"/>
      <c r="F514" s="19"/>
      <c r="G514" s="19"/>
      <c r="H514" s="22"/>
      <c r="I514" s="9"/>
    </row>
    <row r="515" spans="5:9" ht="15" customHeight="1" x14ac:dyDescent="0.25">
      <c r="E515" s="26"/>
      <c r="F515" s="19"/>
      <c r="G515" s="19"/>
      <c r="H515" s="22"/>
      <c r="I515" s="9"/>
    </row>
    <row r="516" spans="5:9" ht="15" customHeight="1" x14ac:dyDescent="0.25">
      <c r="E516" s="26"/>
      <c r="F516" s="19"/>
      <c r="G516" s="19"/>
      <c r="H516" s="22"/>
      <c r="I516" s="9"/>
    </row>
    <row r="517" spans="5:9" ht="15" customHeight="1" x14ac:dyDescent="0.25">
      <c r="E517" s="26"/>
      <c r="F517" s="19"/>
      <c r="G517" s="19"/>
      <c r="H517" s="22"/>
      <c r="I517" s="9"/>
    </row>
    <row r="518" spans="5:9" ht="15" customHeight="1" x14ac:dyDescent="0.25">
      <c r="E518" s="26"/>
      <c r="F518" s="19"/>
      <c r="G518" s="19"/>
      <c r="H518" s="22"/>
      <c r="I518" s="9"/>
    </row>
    <row r="519" spans="5:9" ht="15" customHeight="1" x14ac:dyDescent="0.25">
      <c r="E519" s="26"/>
      <c r="F519" s="19"/>
      <c r="G519" s="19"/>
      <c r="H519" s="18"/>
      <c r="I519" s="9"/>
    </row>
    <row r="520" spans="5:9" ht="15" customHeight="1" x14ac:dyDescent="0.25">
      <c r="E520" s="26"/>
      <c r="F520" s="19"/>
      <c r="G520" s="19"/>
      <c r="H520" s="18"/>
      <c r="I520" s="9"/>
    </row>
    <row r="521" spans="5:9" ht="15" customHeight="1" x14ac:dyDescent="0.25">
      <c r="E521" s="26"/>
      <c r="F521" s="19"/>
      <c r="G521" s="19"/>
      <c r="H521" s="18"/>
      <c r="I521" s="9"/>
    </row>
    <row r="522" spans="5:9" ht="15" customHeight="1" x14ac:dyDescent="0.25">
      <c r="E522" s="26"/>
      <c r="F522" s="19"/>
      <c r="G522" s="19"/>
      <c r="H522" s="18"/>
      <c r="I522" s="9"/>
    </row>
    <row r="523" spans="5:9" ht="15" customHeight="1" x14ac:dyDescent="0.25">
      <c r="E523" s="26"/>
      <c r="F523" s="19"/>
      <c r="G523" s="19"/>
      <c r="H523" s="18"/>
      <c r="I523" s="9"/>
    </row>
    <row r="524" spans="5:9" ht="15" customHeight="1" x14ac:dyDescent="0.25">
      <c r="E524" s="26"/>
      <c r="F524" s="19"/>
      <c r="G524" s="19"/>
      <c r="H524" s="18"/>
      <c r="I524" s="9"/>
    </row>
    <row r="525" spans="5:9" ht="15" customHeight="1" x14ac:dyDescent="0.25">
      <c r="E525" s="26"/>
      <c r="F525" s="19"/>
      <c r="G525" s="19"/>
      <c r="H525" s="18"/>
      <c r="I525" s="9"/>
    </row>
    <row r="526" spans="5:9" ht="15" customHeight="1" x14ac:dyDescent="0.25">
      <c r="E526" s="26"/>
      <c r="F526" s="19"/>
      <c r="G526" s="19"/>
      <c r="H526" s="18"/>
      <c r="I526" s="9"/>
    </row>
    <row r="527" spans="5:9" ht="15" customHeight="1" x14ac:dyDescent="0.25">
      <c r="E527" s="26"/>
      <c r="F527" s="19"/>
      <c r="G527" s="19"/>
      <c r="H527" s="18"/>
      <c r="I527" s="9"/>
    </row>
    <row r="528" spans="5:9" ht="15" customHeight="1" x14ac:dyDescent="0.25">
      <c r="E528" s="26"/>
      <c r="F528" s="19"/>
      <c r="G528" s="19"/>
      <c r="H528" s="18"/>
      <c r="I528" s="9"/>
    </row>
    <row r="529" spans="5:9" ht="15" customHeight="1" x14ac:dyDescent="0.25">
      <c r="E529" s="26"/>
      <c r="F529" s="19"/>
      <c r="G529" s="19"/>
      <c r="H529" s="18"/>
      <c r="I529" s="9"/>
    </row>
    <row r="530" spans="5:9" ht="15" customHeight="1" x14ac:dyDescent="0.25">
      <c r="E530" s="26"/>
      <c r="F530" s="19"/>
      <c r="G530" s="19"/>
      <c r="H530" s="18"/>
      <c r="I530" s="9"/>
    </row>
    <row r="531" spans="5:9" ht="15" customHeight="1" x14ac:dyDescent="0.25">
      <c r="E531" s="26"/>
      <c r="F531" s="19"/>
      <c r="G531" s="19"/>
      <c r="H531" s="18"/>
      <c r="I531" s="9"/>
    </row>
    <row r="532" spans="5:9" ht="15" customHeight="1" x14ac:dyDescent="0.25">
      <c r="E532" s="26"/>
      <c r="F532" s="19"/>
      <c r="G532" s="19"/>
      <c r="H532" s="18"/>
      <c r="I532" s="9"/>
    </row>
    <row r="533" spans="5:9" ht="15" customHeight="1" x14ac:dyDescent="0.25">
      <c r="E533" s="26"/>
      <c r="F533" s="19"/>
      <c r="G533" s="19"/>
      <c r="H533" s="18"/>
      <c r="I533" s="9"/>
    </row>
    <row r="534" spans="5:9" ht="15" customHeight="1" x14ac:dyDescent="0.25">
      <c r="E534" s="28"/>
      <c r="F534" s="17"/>
      <c r="G534" s="17"/>
      <c r="H534" s="18"/>
      <c r="I534" s="9"/>
    </row>
    <row r="535" spans="5:9" ht="15" customHeight="1" x14ac:dyDescent="0.25">
      <c r="E535" s="28"/>
      <c r="F535" s="17"/>
      <c r="G535" s="17"/>
      <c r="H535" s="18"/>
      <c r="I535" s="9"/>
    </row>
    <row r="536" spans="5:9" ht="15" customHeight="1" x14ac:dyDescent="0.25">
      <c r="E536" s="28"/>
      <c r="F536" s="17"/>
      <c r="G536" s="17"/>
      <c r="H536" s="18"/>
      <c r="I536" s="9"/>
    </row>
    <row r="537" spans="5:9" ht="15" customHeight="1" x14ac:dyDescent="0.25">
      <c r="E537" s="28"/>
      <c r="F537" s="17"/>
      <c r="G537" s="17"/>
      <c r="H537" s="18"/>
      <c r="I537" s="9"/>
    </row>
    <row r="538" spans="5:9" ht="15" customHeight="1" x14ac:dyDescent="0.25">
      <c r="E538" s="28"/>
      <c r="F538" s="17"/>
      <c r="G538" s="17"/>
      <c r="H538" s="18"/>
      <c r="I538" s="9"/>
    </row>
    <row r="539" spans="5:9" ht="15" customHeight="1" x14ac:dyDescent="0.25">
      <c r="E539" s="28"/>
      <c r="F539" s="17"/>
      <c r="G539" s="17"/>
      <c r="H539" s="18"/>
      <c r="I539" s="35"/>
    </row>
    <row r="540" spans="5:9" ht="15" customHeight="1" x14ac:dyDescent="0.25">
      <c r="E540" s="26"/>
      <c r="F540" s="19"/>
      <c r="G540" s="19"/>
      <c r="H540" s="18"/>
      <c r="I540" s="9"/>
    </row>
    <row r="541" spans="5:9" ht="15" customHeight="1" x14ac:dyDescent="0.25">
      <c r="E541" s="28"/>
      <c r="F541" s="17"/>
      <c r="G541" s="17"/>
      <c r="H541" s="18"/>
      <c r="I541" s="11"/>
    </row>
    <row r="542" spans="5:9" ht="15" customHeight="1" x14ac:dyDescent="0.25">
      <c r="E542" s="28"/>
      <c r="F542" s="17"/>
      <c r="G542" s="17"/>
      <c r="H542" s="18"/>
      <c r="I542" s="35"/>
    </row>
    <row r="543" spans="5:9" ht="15" customHeight="1" x14ac:dyDescent="0.25">
      <c r="E543" s="28"/>
      <c r="F543" s="17"/>
      <c r="G543" s="17"/>
      <c r="H543" s="18"/>
      <c r="I543" s="11"/>
    </row>
    <row r="544" spans="5:9" ht="15" customHeight="1" x14ac:dyDescent="0.25">
      <c r="E544" s="28"/>
      <c r="F544" s="17"/>
      <c r="G544" s="17"/>
      <c r="H544" s="18"/>
      <c r="I544" s="35"/>
    </row>
    <row r="545" spans="5:9" ht="15" customHeight="1" x14ac:dyDescent="0.25">
      <c r="E545" s="28"/>
      <c r="F545" s="17"/>
      <c r="G545" s="17"/>
      <c r="H545" s="18"/>
      <c r="I545" s="11"/>
    </row>
    <row r="546" spans="5:9" ht="15" customHeight="1" x14ac:dyDescent="0.25">
      <c r="E546" s="28"/>
      <c r="F546" s="17"/>
      <c r="G546" s="17"/>
      <c r="H546" s="18"/>
      <c r="I546" s="35"/>
    </row>
    <row r="547" spans="5:9" ht="15" customHeight="1" x14ac:dyDescent="0.25">
      <c r="E547" s="28"/>
      <c r="F547" s="17"/>
      <c r="G547" s="17"/>
      <c r="H547" s="18"/>
      <c r="I547" s="11"/>
    </row>
    <row r="548" spans="5:9" ht="15" customHeight="1" x14ac:dyDescent="0.25">
      <c r="E548" s="28"/>
      <c r="F548" s="17"/>
      <c r="G548" s="17"/>
      <c r="H548" s="18"/>
      <c r="I548" s="11"/>
    </row>
    <row r="549" spans="5:9" ht="15" customHeight="1" x14ac:dyDescent="0.25">
      <c r="E549" s="28"/>
      <c r="F549" s="17"/>
      <c r="G549" s="17"/>
      <c r="H549" s="18"/>
      <c r="I549" s="11"/>
    </row>
    <row r="550" spans="5:9" ht="15" customHeight="1" x14ac:dyDescent="0.25">
      <c r="E550" s="28"/>
      <c r="F550" s="17"/>
      <c r="G550" s="17"/>
      <c r="H550" s="18"/>
      <c r="I550" s="11"/>
    </row>
    <row r="551" spans="5:9" ht="15" customHeight="1" x14ac:dyDescent="0.25">
      <c r="E551" s="28"/>
      <c r="F551" s="17"/>
      <c r="G551" s="17"/>
      <c r="H551" s="18"/>
      <c r="I551" s="11"/>
    </row>
    <row r="552" spans="5:9" ht="15" customHeight="1" x14ac:dyDescent="0.25">
      <c r="E552" s="28"/>
      <c r="F552" s="17"/>
      <c r="G552" s="17"/>
      <c r="H552" s="18"/>
      <c r="I552" s="11"/>
    </row>
    <row r="553" spans="5:9" ht="15" customHeight="1" x14ac:dyDescent="0.25">
      <c r="E553" s="28"/>
      <c r="F553" s="17"/>
      <c r="G553" s="17"/>
      <c r="H553" s="18"/>
      <c r="I553" s="11"/>
    </row>
    <row r="554" spans="5:9" ht="15" customHeight="1" x14ac:dyDescent="0.25">
      <c r="E554" s="28"/>
      <c r="F554" s="17"/>
      <c r="G554" s="17"/>
      <c r="H554" s="18"/>
      <c r="I554" s="11"/>
    </row>
    <row r="555" spans="5:9" ht="15" customHeight="1" x14ac:dyDescent="0.25">
      <c r="E555" s="28"/>
      <c r="F555" s="17"/>
      <c r="G555" s="17"/>
      <c r="H555" s="18"/>
      <c r="I555" s="11"/>
    </row>
    <row r="556" spans="5:9" ht="15" customHeight="1" x14ac:dyDescent="0.25">
      <c r="E556" s="26"/>
      <c r="F556" s="19"/>
      <c r="G556" s="19"/>
      <c r="H556" s="18"/>
      <c r="I556" s="9"/>
    </row>
    <row r="557" spans="5:9" ht="15" customHeight="1" x14ac:dyDescent="0.25">
      <c r="E557" s="26"/>
      <c r="F557" s="19"/>
      <c r="G557" s="19"/>
      <c r="H557" s="18"/>
      <c r="I557" s="9"/>
    </row>
    <row r="558" spans="5:9" ht="15" customHeight="1" x14ac:dyDescent="0.25">
      <c r="E558" s="26"/>
      <c r="F558" s="19"/>
      <c r="G558" s="19"/>
      <c r="H558" s="18"/>
      <c r="I558" s="9"/>
    </row>
    <row r="559" spans="5:9" ht="15" customHeight="1" x14ac:dyDescent="0.25">
      <c r="E559" s="26"/>
      <c r="F559" s="19"/>
      <c r="G559" s="19"/>
      <c r="H559" s="18"/>
      <c r="I559" s="9"/>
    </row>
    <row r="560" spans="5:9" ht="15" customHeight="1" x14ac:dyDescent="0.25">
      <c r="E560" s="26"/>
      <c r="F560" s="19"/>
      <c r="G560" s="19"/>
      <c r="H560" s="18"/>
      <c r="I560" s="9"/>
    </row>
    <row r="561" spans="5:9" ht="15" customHeight="1" x14ac:dyDescent="0.25">
      <c r="E561" s="26"/>
      <c r="F561" s="19"/>
      <c r="G561" s="19"/>
      <c r="H561" s="18"/>
      <c r="I561" s="9"/>
    </row>
    <row r="562" spans="5:9" ht="15" customHeight="1" x14ac:dyDescent="0.25">
      <c r="E562" s="26"/>
      <c r="F562" s="19"/>
      <c r="G562" s="19"/>
      <c r="H562" s="18"/>
      <c r="I562" s="9"/>
    </row>
    <row r="563" spans="5:9" ht="15" customHeight="1" x14ac:dyDescent="0.25">
      <c r="E563" s="26"/>
      <c r="F563" s="19"/>
      <c r="G563" s="19"/>
      <c r="H563" s="18"/>
      <c r="I563" s="9"/>
    </row>
    <row r="564" spans="5:9" ht="15" customHeight="1" x14ac:dyDescent="0.25">
      <c r="E564" s="26"/>
      <c r="F564" s="19"/>
      <c r="G564" s="19"/>
      <c r="H564" s="18"/>
      <c r="I564" s="9"/>
    </row>
    <row r="565" spans="5:9" ht="15" customHeight="1" x14ac:dyDescent="0.25">
      <c r="E565" s="26"/>
      <c r="F565" s="19"/>
      <c r="G565" s="19"/>
      <c r="H565" s="18"/>
      <c r="I565" s="9"/>
    </row>
    <row r="566" spans="5:9" ht="15" customHeight="1" x14ac:dyDescent="0.25">
      <c r="E566" s="26"/>
      <c r="F566" s="19"/>
      <c r="G566" s="19"/>
      <c r="H566" s="18"/>
      <c r="I566" s="9"/>
    </row>
    <row r="567" spans="5:9" ht="15" customHeight="1" x14ac:dyDescent="0.25">
      <c r="E567" s="26"/>
      <c r="F567" s="19"/>
      <c r="G567" s="19"/>
      <c r="H567" s="18"/>
      <c r="I567" s="9"/>
    </row>
    <row r="568" spans="5:9" ht="15" customHeight="1" x14ac:dyDescent="0.25">
      <c r="E568" s="26"/>
      <c r="F568" s="19"/>
      <c r="G568" s="19"/>
      <c r="H568" s="18"/>
      <c r="I568" s="9"/>
    </row>
    <row r="569" spans="5:9" ht="15" customHeight="1" x14ac:dyDescent="0.25">
      <c r="E569" s="26"/>
      <c r="F569" s="19"/>
      <c r="G569" s="19"/>
      <c r="H569" s="18"/>
      <c r="I569" s="9"/>
    </row>
    <row r="570" spans="5:9" ht="15" customHeight="1" x14ac:dyDescent="0.25">
      <c r="E570" s="26"/>
      <c r="F570" s="19"/>
      <c r="G570" s="19"/>
      <c r="H570" s="18"/>
      <c r="I570" s="9"/>
    </row>
    <row r="571" spans="5:9" ht="15" customHeight="1" x14ac:dyDescent="0.25">
      <c r="E571" s="26"/>
      <c r="F571" s="19"/>
      <c r="G571" s="19"/>
      <c r="H571" s="18"/>
      <c r="I571" s="9"/>
    </row>
    <row r="572" spans="5:9" ht="15" customHeight="1" x14ac:dyDescent="0.25">
      <c r="E572" s="26"/>
      <c r="F572" s="19"/>
      <c r="G572" s="19"/>
      <c r="H572" s="18"/>
      <c r="I572" s="9"/>
    </row>
    <row r="573" spans="5:9" ht="15" customHeight="1" x14ac:dyDescent="0.25">
      <c r="E573" s="26"/>
      <c r="F573" s="19"/>
      <c r="G573" s="19"/>
      <c r="H573" s="18"/>
      <c r="I573" s="9"/>
    </row>
    <row r="574" spans="5:9" ht="15" customHeight="1" x14ac:dyDescent="0.25">
      <c r="E574" s="26"/>
      <c r="F574" s="19"/>
      <c r="G574" s="19"/>
      <c r="H574" s="18"/>
      <c r="I574" s="9"/>
    </row>
    <row r="575" spans="5:9" ht="15" customHeight="1" x14ac:dyDescent="0.25">
      <c r="E575" s="26"/>
      <c r="F575" s="19"/>
      <c r="G575" s="19"/>
      <c r="H575" s="18"/>
      <c r="I575" s="9"/>
    </row>
    <row r="576" spans="5:9" ht="15" customHeight="1" x14ac:dyDescent="0.25">
      <c r="E576" s="26"/>
      <c r="F576" s="19"/>
      <c r="G576" s="19"/>
      <c r="H576" s="18"/>
      <c r="I576" s="9"/>
    </row>
    <row r="577" spans="5:9" ht="15" customHeight="1" x14ac:dyDescent="0.25">
      <c r="E577" s="26"/>
      <c r="F577" s="19"/>
      <c r="G577" s="19"/>
      <c r="H577" s="18"/>
      <c r="I577" s="9"/>
    </row>
    <row r="578" spans="5:9" ht="15" customHeight="1" x14ac:dyDescent="0.25">
      <c r="E578" s="26"/>
      <c r="F578" s="19"/>
      <c r="G578" s="19"/>
      <c r="H578" s="18"/>
      <c r="I578" s="9"/>
    </row>
    <row r="579" spans="5:9" ht="15" customHeight="1" x14ac:dyDescent="0.25">
      <c r="E579" s="26"/>
      <c r="F579" s="19"/>
      <c r="G579" s="19"/>
      <c r="H579" s="18"/>
      <c r="I579" s="9"/>
    </row>
    <row r="580" spans="5:9" ht="15" customHeight="1" x14ac:dyDescent="0.25">
      <c r="E580" s="26"/>
      <c r="F580" s="19"/>
      <c r="G580" s="19"/>
      <c r="H580" s="18"/>
      <c r="I580" s="9"/>
    </row>
    <row r="581" spans="5:9" ht="15" customHeight="1" x14ac:dyDescent="0.25">
      <c r="E581" s="26"/>
      <c r="F581" s="19"/>
      <c r="G581" s="19"/>
      <c r="H581" s="18"/>
      <c r="I581" s="9"/>
    </row>
    <row r="582" spans="5:9" ht="15" customHeight="1" x14ac:dyDescent="0.25">
      <c r="E582" s="26"/>
      <c r="F582" s="19"/>
      <c r="G582" s="19"/>
      <c r="H582" s="18"/>
      <c r="I582" s="9"/>
    </row>
    <row r="583" spans="5:9" ht="15" customHeight="1" x14ac:dyDescent="0.25">
      <c r="E583" s="26"/>
      <c r="F583" s="19"/>
      <c r="G583" s="19"/>
      <c r="H583" s="18"/>
      <c r="I583" s="9"/>
    </row>
    <row r="584" spans="5:9" ht="15" customHeight="1" x14ac:dyDescent="0.25">
      <c r="E584" s="26"/>
      <c r="F584" s="19"/>
      <c r="G584" s="19"/>
      <c r="H584" s="18"/>
      <c r="I584" s="9"/>
    </row>
    <row r="585" spans="5:9" ht="15" customHeight="1" x14ac:dyDescent="0.25">
      <c r="E585" s="26"/>
      <c r="F585" s="19"/>
      <c r="G585" s="19"/>
      <c r="H585" s="18"/>
      <c r="I585" s="9"/>
    </row>
    <row r="586" spans="5:9" ht="15" customHeight="1" x14ac:dyDescent="0.25">
      <c r="E586" s="26"/>
      <c r="F586" s="19"/>
      <c r="G586" s="19"/>
      <c r="H586" s="18"/>
      <c r="I586" s="9"/>
    </row>
    <row r="587" spans="5:9" ht="15" customHeight="1" x14ac:dyDescent="0.25">
      <c r="E587" s="26"/>
      <c r="F587" s="19"/>
      <c r="G587" s="19"/>
      <c r="H587" s="18"/>
      <c r="I587" s="21"/>
    </row>
    <row r="588" spans="5:9" ht="15" customHeight="1" x14ac:dyDescent="0.25">
      <c r="E588" s="26"/>
      <c r="F588" s="19"/>
      <c r="G588" s="19"/>
      <c r="H588" s="18"/>
      <c r="I588" s="21"/>
    </row>
    <row r="589" spans="5:9" ht="15" customHeight="1" x14ac:dyDescent="0.25">
      <c r="E589" s="26"/>
      <c r="F589" s="19"/>
      <c r="G589" s="19"/>
      <c r="H589" s="18"/>
      <c r="I589" s="21"/>
    </row>
    <row r="590" spans="5:9" ht="15" customHeight="1" x14ac:dyDescent="0.25">
      <c r="E590" s="26"/>
      <c r="F590" s="19"/>
      <c r="G590" s="19"/>
      <c r="H590" s="18"/>
      <c r="I590" s="21"/>
    </row>
    <row r="591" spans="5:9" ht="15" customHeight="1" x14ac:dyDescent="0.25">
      <c r="E591" s="26"/>
      <c r="F591" s="19"/>
      <c r="G591" s="19"/>
      <c r="H591" s="18"/>
      <c r="I591" s="21"/>
    </row>
    <row r="592" spans="5:9" ht="15" customHeight="1" x14ac:dyDescent="0.25">
      <c r="E592" s="26"/>
      <c r="F592" s="19"/>
      <c r="G592" s="19"/>
      <c r="H592" s="18"/>
      <c r="I592" s="21"/>
    </row>
    <row r="593" spans="5:9" ht="15" customHeight="1" x14ac:dyDescent="0.25">
      <c r="E593" s="26"/>
      <c r="F593" s="19"/>
      <c r="G593" s="19"/>
      <c r="H593" s="18"/>
      <c r="I593" s="21"/>
    </row>
    <row r="594" spans="5:9" ht="15" customHeight="1" x14ac:dyDescent="0.25">
      <c r="E594" s="26"/>
      <c r="F594" s="19"/>
      <c r="G594" s="19"/>
      <c r="H594" s="18"/>
      <c r="I594" s="21"/>
    </row>
    <row r="595" spans="5:9" ht="15" customHeight="1" x14ac:dyDescent="0.25">
      <c r="E595" s="26"/>
      <c r="F595" s="19"/>
      <c r="G595" s="19"/>
      <c r="H595" s="18"/>
      <c r="I595" s="21"/>
    </row>
    <row r="596" spans="5:9" ht="15" customHeight="1" x14ac:dyDescent="0.25">
      <c r="E596" s="26"/>
      <c r="F596" s="19"/>
      <c r="G596" s="19"/>
      <c r="H596" s="18"/>
      <c r="I596" s="21"/>
    </row>
    <row r="597" spans="5:9" ht="15" customHeight="1" x14ac:dyDescent="0.25">
      <c r="E597" s="26"/>
      <c r="F597" s="19"/>
      <c r="G597" s="19"/>
      <c r="H597" s="18"/>
      <c r="I597" s="21"/>
    </row>
    <row r="598" spans="5:9" ht="15" customHeight="1" x14ac:dyDescent="0.25">
      <c r="E598" s="26"/>
      <c r="F598" s="19"/>
      <c r="G598" s="19"/>
      <c r="H598" s="18"/>
      <c r="I598" s="21"/>
    </row>
    <row r="599" spans="5:9" ht="15" customHeight="1" x14ac:dyDescent="0.25">
      <c r="E599" s="26"/>
      <c r="F599" s="19"/>
      <c r="G599" s="19"/>
      <c r="H599" s="18"/>
      <c r="I599" s="21"/>
    </row>
    <row r="600" spans="5:9" ht="15" customHeight="1" x14ac:dyDescent="0.25">
      <c r="E600" s="26"/>
      <c r="F600" s="19"/>
      <c r="G600" s="19"/>
      <c r="H600" s="18"/>
      <c r="I600" s="21"/>
    </row>
    <row r="601" spans="5:9" ht="15" customHeight="1" x14ac:dyDescent="0.25">
      <c r="E601" s="26"/>
      <c r="F601" s="19"/>
      <c r="G601" s="19"/>
      <c r="H601" s="18"/>
      <c r="I601" s="21"/>
    </row>
    <row r="602" spans="5:9" ht="15" customHeight="1" x14ac:dyDescent="0.25">
      <c r="E602" s="26"/>
      <c r="F602" s="19"/>
      <c r="G602" s="19"/>
      <c r="H602" s="18"/>
      <c r="I602" s="21"/>
    </row>
    <row r="603" spans="5:9" ht="15" customHeight="1" x14ac:dyDescent="0.25">
      <c r="E603" s="26"/>
      <c r="F603" s="19"/>
      <c r="G603" s="19"/>
      <c r="H603" s="18"/>
      <c r="I603" s="21"/>
    </row>
    <row r="604" spans="5:9" ht="15" customHeight="1" x14ac:dyDescent="0.25">
      <c r="E604" s="26"/>
      <c r="F604" s="19"/>
      <c r="G604" s="19"/>
      <c r="H604" s="18"/>
      <c r="I604" s="21"/>
    </row>
    <row r="605" spans="5:9" ht="15" customHeight="1" x14ac:dyDescent="0.25">
      <c r="E605" s="26"/>
      <c r="F605" s="19"/>
      <c r="G605" s="19"/>
      <c r="H605" s="18"/>
      <c r="I605" s="21"/>
    </row>
    <row r="606" spans="5:9" ht="15" customHeight="1" x14ac:dyDescent="0.25">
      <c r="E606" s="26"/>
      <c r="F606" s="19"/>
      <c r="G606" s="19"/>
      <c r="H606" s="18"/>
      <c r="I606" s="21"/>
    </row>
    <row r="607" spans="5:9" ht="15" customHeight="1" x14ac:dyDescent="0.25">
      <c r="E607" s="26"/>
      <c r="F607" s="19"/>
      <c r="G607" s="19"/>
      <c r="H607" s="18"/>
      <c r="I607" s="21"/>
    </row>
    <row r="608" spans="5:9" ht="15" customHeight="1" x14ac:dyDescent="0.25">
      <c r="E608" s="26"/>
      <c r="F608" s="19"/>
      <c r="G608" s="19"/>
      <c r="H608" s="18"/>
      <c r="I608" s="21"/>
    </row>
    <row r="609" spans="5:9" ht="15" customHeight="1" x14ac:dyDescent="0.25">
      <c r="E609" s="26"/>
      <c r="F609" s="19"/>
      <c r="G609" s="19"/>
      <c r="H609" s="18"/>
      <c r="I609" s="21"/>
    </row>
    <row r="610" spans="5:9" ht="15" customHeight="1" x14ac:dyDescent="0.25">
      <c r="E610" s="26"/>
      <c r="F610" s="19"/>
      <c r="G610" s="19"/>
      <c r="H610" s="18"/>
      <c r="I610" s="21"/>
    </row>
    <row r="611" spans="5:9" ht="15" customHeight="1" x14ac:dyDescent="0.25">
      <c r="E611" s="26"/>
      <c r="F611" s="19"/>
      <c r="G611" s="19"/>
      <c r="H611" s="18"/>
      <c r="I611" s="21"/>
    </row>
    <row r="612" spans="5:9" ht="15" customHeight="1" x14ac:dyDescent="0.25">
      <c r="E612" s="26"/>
      <c r="F612" s="19"/>
      <c r="G612" s="19"/>
      <c r="H612" s="18"/>
      <c r="I612" s="21"/>
    </row>
    <row r="613" spans="5:9" ht="15" customHeight="1" x14ac:dyDescent="0.25">
      <c r="E613" s="26"/>
      <c r="F613" s="19"/>
      <c r="G613" s="19"/>
      <c r="H613" s="18"/>
      <c r="I613" s="21"/>
    </row>
    <row r="614" spans="5:9" ht="15" customHeight="1" x14ac:dyDescent="0.25">
      <c r="E614" s="26"/>
      <c r="F614" s="19"/>
      <c r="G614" s="19"/>
      <c r="H614" s="18"/>
      <c r="I614" s="21"/>
    </row>
    <row r="615" spans="5:9" ht="15" customHeight="1" x14ac:dyDescent="0.25">
      <c r="E615" s="26"/>
      <c r="F615" s="19"/>
      <c r="G615" s="19"/>
      <c r="H615" s="18"/>
      <c r="I615" s="21"/>
    </row>
    <row r="616" spans="5:9" ht="15" customHeight="1" x14ac:dyDescent="0.25">
      <c r="E616" s="26"/>
      <c r="F616" s="19"/>
      <c r="G616" s="19"/>
      <c r="H616" s="18"/>
      <c r="I616" s="21"/>
    </row>
    <row r="617" spans="5:9" ht="15" customHeight="1" x14ac:dyDescent="0.25">
      <c r="E617" s="26"/>
      <c r="F617" s="19"/>
      <c r="G617" s="19"/>
      <c r="H617" s="18"/>
      <c r="I617" s="21"/>
    </row>
    <row r="618" spans="5:9" ht="15" customHeight="1" x14ac:dyDescent="0.25">
      <c r="E618" s="26"/>
      <c r="F618" s="19"/>
      <c r="G618" s="19"/>
      <c r="H618" s="18"/>
      <c r="I618" s="21"/>
    </row>
    <row r="619" spans="5:9" ht="15" customHeight="1" x14ac:dyDescent="0.25">
      <c r="E619" s="26"/>
      <c r="F619" s="19"/>
      <c r="G619" s="19"/>
      <c r="H619" s="18"/>
      <c r="I619" s="21"/>
    </row>
    <row r="620" spans="5:9" ht="15" customHeight="1" x14ac:dyDescent="0.25">
      <c r="E620" s="26"/>
      <c r="F620" s="19"/>
      <c r="G620" s="19"/>
      <c r="H620" s="18"/>
      <c r="I620" s="21"/>
    </row>
    <row r="621" spans="5:9" ht="15" customHeight="1" x14ac:dyDescent="0.25">
      <c r="E621" s="26"/>
      <c r="F621" s="19"/>
      <c r="G621" s="19"/>
      <c r="H621" s="18"/>
      <c r="I621" s="21"/>
    </row>
    <row r="622" spans="5:9" ht="15" customHeight="1" x14ac:dyDescent="0.25">
      <c r="E622" s="26"/>
      <c r="F622" s="19"/>
      <c r="G622" s="19"/>
      <c r="H622" s="18"/>
      <c r="I622" s="21"/>
    </row>
    <row r="623" spans="5:9" ht="15" customHeight="1" x14ac:dyDescent="0.25">
      <c r="E623" s="26"/>
      <c r="F623" s="19"/>
      <c r="G623" s="19"/>
      <c r="H623" s="18"/>
      <c r="I623" s="21"/>
    </row>
    <row r="624" spans="5:9" ht="15" customHeight="1" x14ac:dyDescent="0.25">
      <c r="E624" s="26"/>
      <c r="F624" s="19"/>
      <c r="G624" s="19"/>
      <c r="H624" s="18"/>
      <c r="I624" s="21"/>
    </row>
    <row r="625" spans="5:9" ht="15" customHeight="1" x14ac:dyDescent="0.25">
      <c r="E625" s="26"/>
      <c r="F625" s="19"/>
      <c r="G625" s="19"/>
      <c r="H625" s="18"/>
      <c r="I625" s="21"/>
    </row>
    <row r="626" spans="5:9" ht="15" customHeight="1" x14ac:dyDescent="0.25">
      <c r="E626" s="26"/>
      <c r="F626" s="19"/>
      <c r="G626" s="19"/>
      <c r="H626" s="18"/>
      <c r="I626" s="21"/>
    </row>
    <row r="627" spans="5:9" ht="15" customHeight="1" x14ac:dyDescent="0.25">
      <c r="E627" s="26"/>
      <c r="F627" s="19"/>
      <c r="G627" s="19"/>
      <c r="H627" s="18"/>
      <c r="I627" s="21"/>
    </row>
    <row r="628" spans="5:9" ht="15" customHeight="1" x14ac:dyDescent="0.25">
      <c r="E628" s="26"/>
      <c r="F628" s="19"/>
      <c r="G628" s="19"/>
      <c r="H628" s="18"/>
      <c r="I628" s="21"/>
    </row>
    <row r="629" spans="5:9" ht="15" customHeight="1" x14ac:dyDescent="0.25">
      <c r="E629" s="26"/>
      <c r="F629" s="19"/>
      <c r="G629" s="19"/>
      <c r="H629" s="18"/>
      <c r="I629" s="21"/>
    </row>
    <row r="630" spans="5:9" ht="15" customHeight="1" x14ac:dyDescent="0.25">
      <c r="E630" s="26"/>
      <c r="F630" s="19"/>
      <c r="G630" s="19"/>
      <c r="H630" s="18"/>
      <c r="I630" s="21"/>
    </row>
    <row r="631" spans="5:9" ht="15" customHeight="1" x14ac:dyDescent="0.25">
      <c r="E631" s="26"/>
      <c r="F631" s="19"/>
      <c r="G631" s="19"/>
      <c r="H631" s="18"/>
      <c r="I631" s="21"/>
    </row>
    <row r="632" spans="5:9" ht="15" customHeight="1" x14ac:dyDescent="0.25">
      <c r="E632" s="26"/>
      <c r="F632" s="19"/>
      <c r="G632" s="19"/>
      <c r="H632" s="18"/>
      <c r="I632" s="21"/>
    </row>
    <row r="633" spans="5:9" ht="15" customHeight="1" x14ac:dyDescent="0.25">
      <c r="E633" s="26"/>
      <c r="F633" s="19"/>
      <c r="G633" s="19"/>
      <c r="H633" s="18"/>
      <c r="I633" s="21"/>
    </row>
    <row r="634" spans="5:9" ht="15" customHeight="1" x14ac:dyDescent="0.25">
      <c r="E634" s="28"/>
      <c r="F634" s="17"/>
      <c r="G634" s="17"/>
      <c r="H634" s="18"/>
      <c r="I634" s="30"/>
    </row>
    <row r="635" spans="5:9" ht="15" customHeight="1" x14ac:dyDescent="0.25">
      <c r="E635" s="28"/>
      <c r="F635" s="17"/>
      <c r="G635" s="17"/>
      <c r="H635" s="18"/>
      <c r="I635" s="30"/>
    </row>
    <row r="636" spans="5:9" ht="15" customHeight="1" x14ac:dyDescent="0.25">
      <c r="E636" s="28"/>
      <c r="F636" s="17"/>
      <c r="G636" s="17"/>
      <c r="H636" s="18"/>
      <c r="I636" s="30"/>
    </row>
    <row r="637" spans="5:9" ht="15" customHeight="1" x14ac:dyDescent="0.25">
      <c r="E637" s="28"/>
      <c r="F637" s="17"/>
      <c r="G637" s="17"/>
      <c r="H637" s="18"/>
      <c r="I637" s="30"/>
    </row>
    <row r="638" spans="5:9" ht="15" customHeight="1" x14ac:dyDescent="0.25">
      <c r="E638" s="28"/>
      <c r="F638" s="17"/>
      <c r="G638" s="17"/>
      <c r="H638" s="18"/>
      <c r="I638" s="30"/>
    </row>
    <row r="639" spans="5:9" ht="15" customHeight="1" x14ac:dyDescent="0.25">
      <c r="E639" s="28"/>
      <c r="F639" s="17"/>
      <c r="G639" s="17"/>
      <c r="H639" s="18"/>
      <c r="I639" s="30"/>
    </row>
    <row r="640" spans="5:9" ht="15" customHeight="1" x14ac:dyDescent="0.25">
      <c r="E640" s="28"/>
      <c r="F640" s="17"/>
      <c r="G640" s="17"/>
      <c r="H640" s="18"/>
      <c r="I640" s="11"/>
    </row>
    <row r="641" spans="5:9" ht="15" customHeight="1" x14ac:dyDescent="0.25">
      <c r="E641" s="28"/>
      <c r="F641" s="17"/>
      <c r="G641" s="17"/>
      <c r="H641" s="18"/>
      <c r="I641" s="11"/>
    </row>
    <row r="642" spans="5:9" ht="15" customHeight="1" x14ac:dyDescent="0.25">
      <c r="E642" s="28"/>
      <c r="F642" s="17"/>
      <c r="G642" s="17"/>
      <c r="H642" s="18"/>
      <c r="I642" s="11"/>
    </row>
    <row r="643" spans="5:9" ht="15" customHeight="1" x14ac:dyDescent="0.25">
      <c r="E643" s="28"/>
      <c r="F643" s="17"/>
      <c r="G643" s="17"/>
      <c r="H643" s="18"/>
      <c r="I643" s="11"/>
    </row>
    <row r="644" spans="5:9" ht="15" customHeight="1" x14ac:dyDescent="0.25">
      <c r="E644" s="28"/>
      <c r="F644" s="17"/>
      <c r="G644" s="17"/>
      <c r="H644" s="18"/>
      <c r="I644" s="11"/>
    </row>
    <row r="645" spans="5:9" ht="15" customHeight="1" x14ac:dyDescent="0.25">
      <c r="E645" s="28"/>
      <c r="F645" s="17"/>
      <c r="G645" s="17"/>
      <c r="H645" s="18"/>
      <c r="I645" s="11"/>
    </row>
    <row r="646" spans="5:9" ht="15" customHeight="1" x14ac:dyDescent="0.25">
      <c r="E646" s="28"/>
      <c r="F646" s="17"/>
      <c r="G646" s="17"/>
      <c r="H646" s="18"/>
      <c r="I646" s="11"/>
    </row>
    <row r="647" spans="5:9" ht="15" customHeight="1" x14ac:dyDescent="0.25">
      <c r="E647" s="28"/>
      <c r="F647" s="17"/>
      <c r="G647" s="17"/>
      <c r="H647" s="18"/>
      <c r="I647" s="11"/>
    </row>
    <row r="648" spans="5:9" ht="15" customHeight="1" x14ac:dyDescent="0.25">
      <c r="E648" s="28"/>
      <c r="F648" s="17"/>
      <c r="G648" s="17"/>
      <c r="H648" s="18"/>
      <c r="I648" s="11"/>
    </row>
    <row r="649" spans="5:9" ht="15" customHeight="1" x14ac:dyDescent="0.25">
      <c r="E649" s="28"/>
      <c r="F649" s="17"/>
      <c r="G649" s="17"/>
      <c r="H649" s="18"/>
      <c r="I649" s="9"/>
    </row>
    <row r="650" spans="5:9" ht="15" customHeight="1" x14ac:dyDescent="0.25">
      <c r="E650" s="28"/>
      <c r="F650" s="17"/>
      <c r="G650" s="17"/>
      <c r="H650" s="18"/>
      <c r="I650" s="9"/>
    </row>
    <row r="651" spans="5:9" ht="15" customHeight="1" x14ac:dyDescent="0.25">
      <c r="E651" s="28"/>
      <c r="F651" s="17"/>
      <c r="G651" s="17"/>
      <c r="H651" s="18"/>
      <c r="I651" s="11"/>
    </row>
    <row r="652" spans="5:9" ht="15" customHeight="1" x14ac:dyDescent="0.25">
      <c r="E652" s="28"/>
      <c r="F652" s="17"/>
      <c r="G652" s="17"/>
      <c r="H652" s="18"/>
      <c r="I652" s="9"/>
    </row>
    <row r="653" spans="5:9" ht="15" customHeight="1" x14ac:dyDescent="0.25">
      <c r="E653" s="28"/>
      <c r="F653" s="17"/>
      <c r="G653" s="17"/>
      <c r="H653" s="18"/>
      <c r="I653" s="9"/>
    </row>
    <row r="654" spans="5:9" ht="15" customHeight="1" x14ac:dyDescent="0.25">
      <c r="E654" s="28"/>
      <c r="F654" s="17"/>
      <c r="G654" s="17"/>
      <c r="H654" s="18"/>
      <c r="I654" s="9"/>
    </row>
    <row r="655" spans="5:9" ht="15" customHeight="1" x14ac:dyDescent="0.25">
      <c r="E655" s="28"/>
      <c r="F655" s="17"/>
      <c r="G655" s="17"/>
      <c r="H655" s="18"/>
      <c r="I655" s="9"/>
    </row>
    <row r="656" spans="5:9" ht="15" customHeight="1" x14ac:dyDescent="0.25">
      <c r="E656" s="28"/>
      <c r="F656" s="17"/>
      <c r="G656" s="17"/>
      <c r="H656" s="18"/>
      <c r="I656" s="9"/>
    </row>
    <row r="657" spans="5:9" ht="15" customHeight="1" x14ac:dyDescent="0.25">
      <c r="E657" s="28"/>
      <c r="F657" s="17"/>
      <c r="G657" s="17"/>
      <c r="H657" s="18"/>
      <c r="I657" s="11"/>
    </row>
    <row r="658" spans="5:9" ht="15" customHeight="1" x14ac:dyDescent="0.25">
      <c r="E658" s="28"/>
      <c r="F658" s="17"/>
      <c r="G658" s="17"/>
      <c r="H658" s="18"/>
      <c r="I658" s="11"/>
    </row>
    <row r="659" spans="5:9" ht="15" customHeight="1" x14ac:dyDescent="0.25">
      <c r="E659" s="26"/>
      <c r="F659" s="19"/>
      <c r="G659" s="19"/>
      <c r="H659" s="18"/>
      <c r="I659" s="9"/>
    </row>
    <row r="660" spans="5:9" ht="15" customHeight="1" x14ac:dyDescent="0.25">
      <c r="E660" s="26"/>
      <c r="F660" s="19"/>
      <c r="G660" s="19"/>
      <c r="H660" s="18"/>
      <c r="I660" s="9"/>
    </row>
    <row r="661" spans="5:9" ht="15" customHeight="1" x14ac:dyDescent="0.25">
      <c r="E661" s="26"/>
      <c r="F661" s="19"/>
      <c r="G661" s="19"/>
      <c r="H661" s="18"/>
      <c r="I661" s="9"/>
    </row>
    <row r="662" spans="5:9" ht="15" customHeight="1" x14ac:dyDescent="0.25">
      <c r="E662" s="26"/>
      <c r="F662" s="19"/>
      <c r="G662" s="19"/>
      <c r="H662" s="18"/>
      <c r="I662" s="9"/>
    </row>
    <row r="663" spans="5:9" ht="15" customHeight="1" x14ac:dyDescent="0.25">
      <c r="E663" s="26"/>
      <c r="F663" s="19"/>
      <c r="G663" s="19"/>
      <c r="H663" s="18"/>
      <c r="I663" s="9"/>
    </row>
    <row r="664" spans="5:9" ht="15" customHeight="1" x14ac:dyDescent="0.25">
      <c r="E664" s="26"/>
      <c r="F664" s="19"/>
      <c r="G664" s="19"/>
      <c r="H664" s="18"/>
      <c r="I664" s="9"/>
    </row>
    <row r="665" spans="5:9" ht="15" customHeight="1" x14ac:dyDescent="0.25">
      <c r="E665" s="26"/>
      <c r="F665" s="19"/>
      <c r="G665" s="19"/>
      <c r="H665" s="18"/>
      <c r="I665" s="9"/>
    </row>
    <row r="666" spans="5:9" ht="15" customHeight="1" x14ac:dyDescent="0.25">
      <c r="E666" s="26"/>
      <c r="F666" s="19"/>
      <c r="G666" s="19"/>
      <c r="H666" s="18"/>
      <c r="I666" s="9"/>
    </row>
    <row r="667" spans="5:9" ht="15" customHeight="1" x14ac:dyDescent="0.25">
      <c r="E667" s="26"/>
      <c r="F667" s="19"/>
      <c r="G667" s="19"/>
      <c r="H667" s="18"/>
      <c r="I667" s="9"/>
    </row>
    <row r="668" spans="5:9" ht="15" customHeight="1" x14ac:dyDescent="0.25">
      <c r="E668" s="26"/>
      <c r="F668" s="19"/>
      <c r="G668" s="19"/>
      <c r="H668" s="18"/>
      <c r="I668" s="9"/>
    </row>
    <row r="669" spans="5:9" ht="15" customHeight="1" x14ac:dyDescent="0.25">
      <c r="E669" s="26"/>
      <c r="F669" s="19"/>
      <c r="G669" s="19"/>
      <c r="H669" s="18"/>
      <c r="I669" s="9"/>
    </row>
    <row r="670" spans="5:9" ht="15" customHeight="1" x14ac:dyDescent="0.25">
      <c r="E670" s="26"/>
      <c r="F670" s="19"/>
      <c r="G670" s="19"/>
      <c r="H670" s="18"/>
      <c r="I670" s="9"/>
    </row>
    <row r="671" spans="5:9" ht="15" customHeight="1" x14ac:dyDescent="0.25">
      <c r="E671" s="26"/>
      <c r="F671" s="19"/>
      <c r="G671" s="19"/>
      <c r="H671" s="18"/>
      <c r="I671" s="9"/>
    </row>
    <row r="672" spans="5:9" ht="15" customHeight="1" x14ac:dyDescent="0.25">
      <c r="E672" s="26"/>
      <c r="F672" s="19"/>
      <c r="G672" s="19"/>
      <c r="H672" s="18"/>
      <c r="I672" s="9"/>
    </row>
    <row r="673" spans="5:9" ht="15" customHeight="1" x14ac:dyDescent="0.25">
      <c r="E673" s="26"/>
      <c r="F673" s="19"/>
      <c r="G673" s="19"/>
      <c r="H673" s="18"/>
      <c r="I673" s="9"/>
    </row>
    <row r="674" spans="5:9" ht="15" customHeight="1" x14ac:dyDescent="0.25">
      <c r="E674" s="26"/>
      <c r="F674" s="19"/>
      <c r="G674" s="19"/>
      <c r="H674" s="18"/>
      <c r="I674" s="9"/>
    </row>
    <row r="675" spans="5:9" ht="15" customHeight="1" x14ac:dyDescent="0.25">
      <c r="E675" s="26"/>
      <c r="F675" s="19"/>
      <c r="G675" s="19"/>
      <c r="H675" s="18"/>
      <c r="I675" s="9"/>
    </row>
    <row r="676" spans="5:9" ht="15" customHeight="1" x14ac:dyDescent="0.25">
      <c r="E676" s="26"/>
      <c r="F676" s="19"/>
      <c r="G676" s="19"/>
      <c r="H676" s="18"/>
      <c r="I676" s="9"/>
    </row>
    <row r="677" spans="5:9" ht="15" customHeight="1" x14ac:dyDescent="0.25">
      <c r="E677" s="26"/>
      <c r="F677" s="19"/>
      <c r="G677" s="19"/>
      <c r="H677" s="18"/>
      <c r="I677" s="9"/>
    </row>
    <row r="678" spans="5:9" ht="15" customHeight="1" x14ac:dyDescent="0.25">
      <c r="E678" s="26"/>
      <c r="F678" s="19"/>
      <c r="G678" s="19"/>
      <c r="H678" s="18"/>
      <c r="I678" s="9"/>
    </row>
    <row r="679" spans="5:9" ht="15" customHeight="1" x14ac:dyDescent="0.25">
      <c r="E679" s="26"/>
      <c r="F679" s="19"/>
      <c r="G679" s="19"/>
      <c r="H679" s="18"/>
      <c r="I679" s="9"/>
    </row>
    <row r="680" spans="5:9" ht="15" customHeight="1" x14ac:dyDescent="0.25">
      <c r="E680" s="26"/>
      <c r="F680" s="19"/>
      <c r="G680" s="19"/>
      <c r="H680" s="18"/>
      <c r="I680" s="9"/>
    </row>
    <row r="681" spans="5:9" ht="15" customHeight="1" x14ac:dyDescent="0.25">
      <c r="E681" s="26"/>
      <c r="F681" s="19"/>
      <c r="G681" s="19"/>
      <c r="H681" s="18"/>
      <c r="I681" s="9"/>
    </row>
    <row r="682" spans="5:9" ht="15" customHeight="1" x14ac:dyDescent="0.25">
      <c r="E682" s="26"/>
      <c r="F682" s="19"/>
      <c r="G682" s="19"/>
      <c r="H682" s="18"/>
      <c r="I682" s="9"/>
    </row>
    <row r="683" spans="5:9" ht="15" customHeight="1" x14ac:dyDescent="0.25">
      <c r="E683" s="26"/>
      <c r="F683" s="19"/>
      <c r="G683" s="19"/>
      <c r="H683" s="18"/>
      <c r="I683" s="9"/>
    </row>
    <row r="684" spans="5:9" ht="15" customHeight="1" x14ac:dyDescent="0.25">
      <c r="E684" s="26"/>
      <c r="F684" s="19"/>
      <c r="G684" s="19"/>
      <c r="H684" s="18"/>
      <c r="I684" s="9"/>
    </row>
    <row r="685" spans="5:9" ht="15" customHeight="1" x14ac:dyDescent="0.25">
      <c r="E685" s="26"/>
      <c r="F685" s="19"/>
      <c r="G685" s="19"/>
      <c r="H685" s="18"/>
      <c r="I685" s="9"/>
    </row>
    <row r="686" spans="5:9" ht="15" customHeight="1" x14ac:dyDescent="0.25">
      <c r="E686" s="26"/>
      <c r="F686" s="19"/>
      <c r="G686" s="19"/>
      <c r="H686" s="18"/>
      <c r="I686" s="9"/>
    </row>
    <row r="687" spans="5:9" ht="15" customHeight="1" x14ac:dyDescent="0.25">
      <c r="E687" s="26"/>
      <c r="F687" s="19"/>
      <c r="G687" s="19"/>
      <c r="H687" s="18"/>
      <c r="I687" s="9"/>
    </row>
    <row r="688" spans="5:9" ht="15" customHeight="1" x14ac:dyDescent="0.25">
      <c r="E688" s="26"/>
      <c r="F688" s="19"/>
      <c r="G688" s="19"/>
      <c r="H688" s="18"/>
      <c r="I688" s="9"/>
    </row>
    <row r="689" spans="5:9" ht="15" customHeight="1" x14ac:dyDescent="0.25">
      <c r="E689" s="26"/>
      <c r="F689" s="19"/>
      <c r="G689" s="19"/>
      <c r="H689" s="18"/>
      <c r="I689" s="9"/>
    </row>
    <row r="690" spans="5:9" ht="15" customHeight="1" x14ac:dyDescent="0.25">
      <c r="E690" s="26"/>
      <c r="F690" s="19"/>
      <c r="G690" s="19"/>
      <c r="H690" s="18"/>
      <c r="I690" s="9"/>
    </row>
    <row r="691" spans="5:9" ht="15" customHeight="1" x14ac:dyDescent="0.25">
      <c r="E691" s="26"/>
      <c r="F691" s="19"/>
      <c r="G691" s="19"/>
      <c r="H691" s="18"/>
      <c r="I691" s="9"/>
    </row>
    <row r="692" spans="5:9" ht="15" customHeight="1" x14ac:dyDescent="0.25">
      <c r="E692" s="26"/>
      <c r="F692" s="19"/>
      <c r="G692" s="19"/>
      <c r="H692" s="18"/>
      <c r="I692" s="9"/>
    </row>
    <row r="693" spans="5:9" ht="15" customHeight="1" x14ac:dyDescent="0.25">
      <c r="E693" s="26"/>
      <c r="F693" s="19"/>
      <c r="G693" s="19"/>
      <c r="H693" s="18"/>
      <c r="I693" s="9"/>
    </row>
    <row r="694" spans="5:9" ht="15" customHeight="1" x14ac:dyDescent="0.25">
      <c r="E694" s="26"/>
      <c r="F694" s="19"/>
      <c r="G694" s="19"/>
      <c r="H694" s="18"/>
      <c r="I694" s="9"/>
    </row>
    <row r="695" spans="5:9" ht="15" customHeight="1" x14ac:dyDescent="0.25">
      <c r="E695" s="26"/>
      <c r="F695" s="19"/>
      <c r="G695" s="19"/>
      <c r="H695" s="18"/>
      <c r="I695" s="9"/>
    </row>
    <row r="696" spans="5:9" ht="15" customHeight="1" x14ac:dyDescent="0.25">
      <c r="E696" s="26"/>
      <c r="F696" s="19"/>
      <c r="G696" s="19"/>
      <c r="H696" s="18"/>
      <c r="I696" s="9"/>
    </row>
    <row r="697" spans="5:9" ht="15" customHeight="1" x14ac:dyDescent="0.25">
      <c r="E697" s="26"/>
      <c r="F697" s="19"/>
      <c r="G697" s="19"/>
      <c r="H697" s="18"/>
      <c r="I697" s="9"/>
    </row>
    <row r="698" spans="5:9" ht="15" customHeight="1" x14ac:dyDescent="0.25">
      <c r="E698" s="26"/>
      <c r="F698" s="19"/>
      <c r="G698" s="19"/>
      <c r="H698" s="18"/>
      <c r="I698" s="9"/>
    </row>
    <row r="699" spans="5:9" ht="15" customHeight="1" x14ac:dyDescent="0.25">
      <c r="E699" s="26"/>
      <c r="F699" s="19"/>
      <c r="G699" s="19"/>
      <c r="H699" s="18"/>
      <c r="I699" s="9"/>
    </row>
    <row r="700" spans="5:9" ht="15" customHeight="1" x14ac:dyDescent="0.25">
      <c r="E700" s="26"/>
      <c r="F700" s="19"/>
      <c r="G700" s="19"/>
      <c r="H700" s="18"/>
      <c r="I700" s="9"/>
    </row>
    <row r="701" spans="5:9" ht="15" customHeight="1" x14ac:dyDescent="0.25">
      <c r="E701" s="26"/>
      <c r="F701" s="19"/>
      <c r="G701" s="19"/>
      <c r="H701" s="18"/>
      <c r="I701" s="9"/>
    </row>
    <row r="702" spans="5:9" ht="15" customHeight="1" x14ac:dyDescent="0.25">
      <c r="E702" s="26"/>
      <c r="F702" s="19"/>
      <c r="G702" s="19"/>
      <c r="H702" s="18"/>
      <c r="I702" s="9"/>
    </row>
    <row r="703" spans="5:9" ht="15" customHeight="1" x14ac:dyDescent="0.25">
      <c r="E703" s="26"/>
      <c r="F703" s="19"/>
      <c r="G703" s="19"/>
      <c r="H703" s="18"/>
      <c r="I703" s="9"/>
    </row>
    <row r="704" spans="5:9" ht="15" customHeight="1" x14ac:dyDescent="0.25">
      <c r="E704" s="26"/>
      <c r="F704" s="19"/>
      <c r="G704" s="19"/>
      <c r="H704" s="18"/>
      <c r="I704" s="9"/>
    </row>
    <row r="705" spans="5:9" ht="15" customHeight="1" x14ac:dyDescent="0.25">
      <c r="E705" s="26"/>
      <c r="F705" s="19"/>
      <c r="G705" s="19"/>
      <c r="H705" s="18"/>
      <c r="I705" s="9"/>
    </row>
    <row r="706" spans="5:9" ht="15" customHeight="1" x14ac:dyDescent="0.25">
      <c r="E706" s="26"/>
      <c r="F706" s="19"/>
      <c r="G706" s="19"/>
      <c r="H706" s="18"/>
      <c r="I706" s="9"/>
    </row>
    <row r="707" spans="5:9" ht="15" customHeight="1" x14ac:dyDescent="0.25">
      <c r="E707" s="26"/>
      <c r="F707" s="19"/>
      <c r="G707" s="19"/>
      <c r="H707" s="18"/>
      <c r="I707" s="9"/>
    </row>
    <row r="708" spans="5:9" ht="15" customHeight="1" x14ac:dyDescent="0.25">
      <c r="E708" s="26"/>
      <c r="F708" s="19"/>
      <c r="G708" s="19"/>
      <c r="H708" s="18"/>
      <c r="I708" s="9"/>
    </row>
    <row r="709" spans="5:9" ht="15" customHeight="1" x14ac:dyDescent="0.25">
      <c r="E709" s="26"/>
      <c r="F709" s="19"/>
      <c r="G709" s="19"/>
      <c r="H709" s="18"/>
      <c r="I709" s="9"/>
    </row>
    <row r="710" spans="5:9" ht="15" customHeight="1" x14ac:dyDescent="0.25">
      <c r="E710" s="26"/>
      <c r="F710" s="19"/>
      <c r="G710" s="19"/>
      <c r="H710" s="18"/>
      <c r="I710" s="9"/>
    </row>
  </sheetData>
  <pageMargins left="0.70000000000000007" right="0.70000000000000007" top="1.1437000000000002" bottom="1.1437000000000002" header="0.75000000000000011" footer="0.75000000000000011"/>
  <pageSetup paperSize="0" fitToWidth="0" fitToHeight="0" orientation="portrait" horizontalDpi="0" verticalDpi="0" copies="0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26"/>
  <sheetViews>
    <sheetView topLeftCell="C1" workbookViewId="0">
      <selection activeCell="G31" sqref="G31"/>
    </sheetView>
  </sheetViews>
  <sheetFormatPr defaultRowHeight="15" x14ac:dyDescent="0.25"/>
  <cols>
    <col min="1" max="3" width="9.140625" style="73"/>
    <col min="4" max="4" width="15.7109375" style="73" customWidth="1"/>
    <col min="5" max="10" width="9.140625" style="73"/>
    <col min="11" max="11" width="8.28515625" style="74" customWidth="1"/>
    <col min="12" max="14" width="9.140625" style="73"/>
    <col min="15" max="15" width="14.42578125" style="73" customWidth="1"/>
    <col min="16" max="16" width="9.140625" style="86"/>
    <col min="17" max="17" width="9.140625" style="80"/>
    <col min="18" max="18" width="9.140625" style="87"/>
    <col min="19" max="19" width="9.140625" style="88"/>
    <col min="20" max="21" width="9.140625" style="73"/>
    <col min="22" max="22" width="9.28515625" style="73" customWidth="1"/>
    <col min="23" max="23" width="14" style="73" customWidth="1"/>
    <col min="24" max="24" width="16.28515625" style="73" customWidth="1"/>
    <col min="25" max="25" width="22.28515625" style="73" customWidth="1"/>
    <col min="26" max="32" width="9.140625" style="73"/>
    <col min="33" max="33" width="17" style="73" customWidth="1"/>
    <col min="34" max="35" width="9.140625" style="73"/>
    <col min="36" max="36" width="13.140625" style="73" customWidth="1"/>
    <col min="37" max="38" width="17" style="73" customWidth="1"/>
    <col min="39" max="39" width="13.140625" style="73" customWidth="1"/>
    <col min="40" max="41" width="9.140625" style="73"/>
    <col min="42" max="42" width="9.140625" style="101"/>
    <col min="43" max="49" width="9.140625" style="73"/>
    <col min="50" max="50" width="18" style="73" customWidth="1"/>
    <col min="51" max="51" width="14.5703125" style="73" customWidth="1"/>
    <col min="52" max="59" width="9.140625" style="73"/>
    <col min="60" max="60" width="16.140625" style="73" customWidth="1"/>
    <col min="61" max="16384" width="9.140625" style="73"/>
  </cols>
  <sheetData>
    <row r="1" spans="1:61" x14ac:dyDescent="0.25">
      <c r="A1" s="73" t="s">
        <v>262</v>
      </c>
      <c r="B1" s="73" t="s">
        <v>263</v>
      </c>
      <c r="C1" s="73" t="s">
        <v>179</v>
      </c>
      <c r="D1" s="73" t="s">
        <v>180</v>
      </c>
      <c r="E1" s="73" t="s">
        <v>181</v>
      </c>
      <c r="F1" s="73" t="s">
        <v>5</v>
      </c>
      <c r="G1" s="73" t="s">
        <v>6</v>
      </c>
      <c r="H1" s="73" t="s">
        <v>264</v>
      </c>
      <c r="I1" s="73" t="s">
        <v>182</v>
      </c>
      <c r="J1" s="73" t="s">
        <v>183</v>
      </c>
      <c r="K1" s="74" t="s">
        <v>265</v>
      </c>
      <c r="L1" s="74" t="s">
        <v>266</v>
      </c>
      <c r="M1" s="74" t="s">
        <v>267</v>
      </c>
      <c r="N1" s="74" t="s">
        <v>268</v>
      </c>
      <c r="O1" s="74" t="s">
        <v>269</v>
      </c>
      <c r="P1" s="75" t="s">
        <v>270</v>
      </c>
      <c r="Q1" s="76" t="s">
        <v>271</v>
      </c>
      <c r="R1" s="77"/>
      <c r="S1" s="78"/>
      <c r="U1" s="73" t="s">
        <v>272</v>
      </c>
      <c r="V1" s="73" t="s">
        <v>263</v>
      </c>
      <c r="W1" s="73" t="s">
        <v>179</v>
      </c>
      <c r="X1" s="73" t="s">
        <v>180</v>
      </c>
      <c r="Y1" s="73" t="s">
        <v>181</v>
      </c>
      <c r="Z1" s="73" t="s">
        <v>264</v>
      </c>
      <c r="AA1" s="73" t="s">
        <v>182</v>
      </c>
      <c r="AB1" s="73" t="s">
        <v>183</v>
      </c>
      <c r="AC1" s="74" t="s">
        <v>265</v>
      </c>
      <c r="AD1" s="74" t="s">
        <v>266</v>
      </c>
      <c r="AE1" s="74" t="s">
        <v>267</v>
      </c>
      <c r="AF1" s="74" t="s">
        <v>268</v>
      </c>
      <c r="AG1" s="74" t="s">
        <v>269</v>
      </c>
      <c r="AH1" s="74" t="s">
        <v>270</v>
      </c>
      <c r="AJ1" s="73" t="s">
        <v>179</v>
      </c>
      <c r="AK1" s="73" t="s">
        <v>180</v>
      </c>
      <c r="AL1" s="73" t="s">
        <v>273</v>
      </c>
      <c r="AM1" s="73" t="s">
        <v>181</v>
      </c>
      <c r="AN1" s="73" t="s">
        <v>274</v>
      </c>
      <c r="AO1" s="73" t="s">
        <v>275</v>
      </c>
      <c r="AP1" s="79" t="s">
        <v>276</v>
      </c>
      <c r="AQ1" s="73" t="s">
        <v>270</v>
      </c>
      <c r="AR1" s="73" t="s">
        <v>277</v>
      </c>
      <c r="AV1" s="73" t="s">
        <v>272</v>
      </c>
      <c r="AW1" s="73" t="s">
        <v>263</v>
      </c>
      <c r="AX1" s="73" t="s">
        <v>179</v>
      </c>
      <c r="AY1" s="73" t="s">
        <v>180</v>
      </c>
      <c r="AZ1" s="73" t="s">
        <v>181</v>
      </c>
      <c r="BA1" s="73" t="s">
        <v>264</v>
      </c>
      <c r="BB1" s="73" t="s">
        <v>182</v>
      </c>
      <c r="BC1" s="73" t="s">
        <v>183</v>
      </c>
      <c r="BD1" s="74" t="s">
        <v>265</v>
      </c>
      <c r="BE1" s="74" t="s">
        <v>266</v>
      </c>
      <c r="BF1" s="74" t="s">
        <v>267</v>
      </c>
      <c r="BG1" s="74" t="s">
        <v>268</v>
      </c>
      <c r="BH1" s="73" t="s">
        <v>269</v>
      </c>
      <c r="BI1" s="74" t="s">
        <v>270</v>
      </c>
    </row>
    <row r="2" spans="1:61" x14ac:dyDescent="0.25">
      <c r="A2" s="73">
        <v>1</v>
      </c>
      <c r="B2" s="73">
        <v>19</v>
      </c>
      <c r="C2" s="80" t="s">
        <v>184</v>
      </c>
      <c r="D2" s="81">
        <v>41687</v>
      </c>
      <c r="E2" s="82">
        <v>0.57847222222222217</v>
      </c>
      <c r="F2" s="82" t="s">
        <v>22</v>
      </c>
      <c r="G2" s="82" t="s">
        <v>25</v>
      </c>
      <c r="H2" s="73">
        <v>11.4</v>
      </c>
      <c r="I2" s="73">
        <v>1</v>
      </c>
      <c r="J2" s="73" t="s">
        <v>185</v>
      </c>
      <c r="K2" s="74" t="s">
        <v>12</v>
      </c>
      <c r="L2" s="83" t="s">
        <v>278</v>
      </c>
      <c r="M2" s="84">
        <v>1</v>
      </c>
      <c r="N2" s="85">
        <v>9.91</v>
      </c>
      <c r="O2" s="73">
        <f>N2</f>
        <v>9.91</v>
      </c>
      <c r="P2" s="86">
        <v>11.4</v>
      </c>
      <c r="Q2" s="80">
        <f>ROUND(P2*1.17,1)</f>
        <v>13.3</v>
      </c>
      <c r="S2" s="88">
        <v>1.17</v>
      </c>
      <c r="U2" s="73" t="s">
        <v>12</v>
      </c>
      <c r="V2" s="73">
        <v>33</v>
      </c>
      <c r="W2" s="80" t="s">
        <v>186</v>
      </c>
      <c r="X2" s="81">
        <v>41688</v>
      </c>
      <c r="Y2" s="82">
        <v>0.78472222222222221</v>
      </c>
      <c r="Z2" s="73">
        <v>12.3</v>
      </c>
      <c r="AA2" s="73">
        <v>1</v>
      </c>
      <c r="AB2" s="73" t="s">
        <v>185</v>
      </c>
      <c r="AC2" s="74" t="s">
        <v>12</v>
      </c>
      <c r="AD2" s="83" t="s">
        <v>279</v>
      </c>
      <c r="AE2" s="84">
        <v>1</v>
      </c>
      <c r="AF2" s="85">
        <v>10.6</v>
      </c>
      <c r="AG2" s="73">
        <v>10.6</v>
      </c>
      <c r="AH2" s="73">
        <v>12.3</v>
      </c>
      <c r="AI2" s="73">
        <v>1</v>
      </c>
      <c r="AJ2" s="80" t="s">
        <v>186</v>
      </c>
      <c r="AK2" s="81">
        <v>41688</v>
      </c>
      <c r="AL2" s="89">
        <v>8</v>
      </c>
      <c r="AM2" s="82">
        <v>0.78472222222222221</v>
      </c>
      <c r="AN2" s="90">
        <v>22.7</v>
      </c>
      <c r="AO2" s="85">
        <v>10.6</v>
      </c>
      <c r="AP2" s="91">
        <f>AI2*AO2</f>
        <v>10.6</v>
      </c>
      <c r="AQ2" s="73">
        <v>12.3</v>
      </c>
      <c r="AR2" s="73">
        <v>15.4</v>
      </c>
      <c r="AU2" s="73" t="s">
        <v>12</v>
      </c>
      <c r="AV2" s="73" t="s">
        <v>12</v>
      </c>
      <c r="AW2" s="73">
        <v>33</v>
      </c>
      <c r="AX2" s="80" t="s">
        <v>186</v>
      </c>
      <c r="AY2" s="81">
        <v>41688</v>
      </c>
      <c r="AZ2" s="82">
        <v>0.78472222222222221</v>
      </c>
      <c r="BA2" s="73">
        <v>12.3</v>
      </c>
      <c r="BB2" s="73">
        <v>1</v>
      </c>
      <c r="BC2" s="73" t="s">
        <v>185</v>
      </c>
      <c r="BD2" s="74" t="s">
        <v>12</v>
      </c>
      <c r="BE2" s="83" t="s">
        <v>279</v>
      </c>
      <c r="BF2" s="84">
        <v>1</v>
      </c>
      <c r="BG2" s="85">
        <v>10.6</v>
      </c>
      <c r="BH2" s="73">
        <v>10.6</v>
      </c>
      <c r="BI2" s="73">
        <v>12.3</v>
      </c>
    </row>
    <row r="3" spans="1:61" x14ac:dyDescent="0.25">
      <c r="A3" s="73">
        <v>1</v>
      </c>
      <c r="B3" s="73">
        <v>33</v>
      </c>
      <c r="C3" s="80" t="s">
        <v>186</v>
      </c>
      <c r="D3" s="81">
        <v>41688</v>
      </c>
      <c r="E3" s="82">
        <v>0.78472222222222221</v>
      </c>
      <c r="F3" s="82" t="s">
        <v>22</v>
      </c>
      <c r="G3" s="82" t="s">
        <v>25</v>
      </c>
      <c r="H3" s="73">
        <v>12.3</v>
      </c>
      <c r="I3" s="73">
        <v>1</v>
      </c>
      <c r="J3" s="73" t="s">
        <v>185</v>
      </c>
      <c r="K3" s="74" t="s">
        <v>12</v>
      </c>
      <c r="L3" s="83" t="s">
        <v>279</v>
      </c>
      <c r="M3" s="84">
        <v>1</v>
      </c>
      <c r="N3" s="85">
        <v>10.6</v>
      </c>
      <c r="O3" s="73">
        <f>N3</f>
        <v>10.6</v>
      </c>
      <c r="P3" s="86">
        <v>12.3</v>
      </c>
      <c r="U3" s="73" t="s">
        <v>12</v>
      </c>
      <c r="V3" s="73">
        <v>5</v>
      </c>
      <c r="W3" s="73" t="s">
        <v>186</v>
      </c>
      <c r="X3" s="92">
        <v>41688</v>
      </c>
      <c r="Y3" s="82">
        <v>0.78472222222222221</v>
      </c>
      <c r="Z3" s="73">
        <v>12.3</v>
      </c>
      <c r="AA3" s="73">
        <v>1</v>
      </c>
      <c r="AD3" s="89"/>
      <c r="AE3" s="89"/>
      <c r="AF3" s="90">
        <v>22.7</v>
      </c>
      <c r="AG3" s="73">
        <v>22.7</v>
      </c>
      <c r="AH3" s="73">
        <v>12.3</v>
      </c>
      <c r="AI3" s="73">
        <v>1</v>
      </c>
      <c r="AJ3" s="93" t="s">
        <v>30</v>
      </c>
      <c r="AK3" s="94">
        <v>41688.763194444444</v>
      </c>
      <c r="AL3" s="89">
        <v>8</v>
      </c>
      <c r="AM3" s="95">
        <v>0.76319444444379769</v>
      </c>
      <c r="AN3" s="90">
        <v>28.4</v>
      </c>
      <c r="AO3" s="85">
        <v>11.4</v>
      </c>
      <c r="AP3" s="91">
        <f t="shared" ref="AP3:AP27" si="0">AI3*AO3</f>
        <v>11.4</v>
      </c>
      <c r="AQ3" s="73">
        <v>11.1</v>
      </c>
      <c r="AV3" s="73" t="s">
        <v>12</v>
      </c>
      <c r="AW3" s="73">
        <v>5</v>
      </c>
      <c r="AX3" s="73" t="s">
        <v>186</v>
      </c>
      <c r="AY3" s="92">
        <v>41688</v>
      </c>
      <c r="AZ3" s="82">
        <v>0.78472222222222221</v>
      </c>
      <c r="BA3" s="73">
        <v>12.3</v>
      </c>
      <c r="BB3" s="73">
        <v>1</v>
      </c>
      <c r="BE3" s="89"/>
      <c r="BF3" s="89">
        <v>8</v>
      </c>
      <c r="BG3" s="90">
        <v>22.7</v>
      </c>
      <c r="BH3" s="73">
        <v>22.7</v>
      </c>
    </row>
    <row r="4" spans="1:61" x14ac:dyDescent="0.25">
      <c r="A4" s="73">
        <v>1</v>
      </c>
      <c r="B4" s="73">
        <v>34</v>
      </c>
      <c r="C4" s="93" t="s">
        <v>30</v>
      </c>
      <c r="D4" s="94">
        <v>41688.763194444444</v>
      </c>
      <c r="E4" s="95">
        <f>MOD(D4,1)</f>
        <v>0.76319444444379769</v>
      </c>
      <c r="F4" s="82" t="s">
        <v>22</v>
      </c>
      <c r="G4" s="82" t="s">
        <v>25</v>
      </c>
      <c r="H4" s="73">
        <v>11.1</v>
      </c>
      <c r="I4" s="73">
        <v>1</v>
      </c>
      <c r="J4" s="73" t="s">
        <v>185</v>
      </c>
      <c r="K4" s="74" t="s">
        <v>12</v>
      </c>
      <c r="L4" s="83" t="s">
        <v>280</v>
      </c>
      <c r="M4" s="84">
        <v>1</v>
      </c>
      <c r="N4" s="85" t="s">
        <v>187</v>
      </c>
      <c r="O4" s="73">
        <v>11.4</v>
      </c>
      <c r="P4" s="86">
        <v>11.1</v>
      </c>
      <c r="Q4" s="80">
        <f>ROUND(P4*1.17,1)</f>
        <v>13</v>
      </c>
      <c r="U4" s="73" t="s">
        <v>12</v>
      </c>
      <c r="V4" s="73">
        <v>34</v>
      </c>
      <c r="W4" s="93" t="s">
        <v>30</v>
      </c>
      <c r="X4" s="94">
        <v>41688.763194444444</v>
      </c>
      <c r="Y4" s="95">
        <v>0.76319444444379769</v>
      </c>
      <c r="Z4" s="73">
        <v>11.1</v>
      </c>
      <c r="AA4" s="73">
        <v>1</v>
      </c>
      <c r="AB4" s="73" t="s">
        <v>185</v>
      </c>
      <c r="AC4" s="74" t="s">
        <v>12</v>
      </c>
      <c r="AD4" s="83" t="s">
        <v>280</v>
      </c>
      <c r="AE4" s="84">
        <v>1</v>
      </c>
      <c r="AF4" s="85" t="s">
        <v>187</v>
      </c>
      <c r="AG4" s="73">
        <v>11.4</v>
      </c>
      <c r="AH4" s="73">
        <v>11.1</v>
      </c>
      <c r="AI4" s="73">
        <v>1</v>
      </c>
      <c r="AJ4" s="93" t="s">
        <v>188</v>
      </c>
      <c r="AK4" s="94">
        <v>41688.939583333333</v>
      </c>
      <c r="AL4" s="89">
        <v>8</v>
      </c>
      <c r="AM4" s="95">
        <v>0.93958333333284827</v>
      </c>
      <c r="AN4" s="90">
        <v>24.1</v>
      </c>
      <c r="AO4" s="85">
        <v>9.33</v>
      </c>
      <c r="AP4" s="91">
        <f t="shared" si="0"/>
        <v>9.33</v>
      </c>
      <c r="AQ4" s="73">
        <v>5.89</v>
      </c>
      <c r="AR4" s="73">
        <v>7.7</v>
      </c>
      <c r="AU4" s="73" t="s">
        <v>12</v>
      </c>
      <c r="AV4" s="73" t="s">
        <v>12</v>
      </c>
      <c r="AW4" s="73">
        <v>34</v>
      </c>
      <c r="AX4" s="93" t="s">
        <v>30</v>
      </c>
      <c r="AY4" s="94">
        <v>41688.763194444444</v>
      </c>
      <c r="AZ4" s="95">
        <f t="shared" ref="AZ4:AZ9" si="1">MOD(AY4,1)</f>
        <v>0.76319444444379769</v>
      </c>
      <c r="BA4" s="73">
        <v>11.1</v>
      </c>
      <c r="BB4" s="73">
        <v>1</v>
      </c>
      <c r="BC4" s="73" t="s">
        <v>185</v>
      </c>
      <c r="BD4" s="74" t="s">
        <v>12</v>
      </c>
      <c r="BE4" s="83" t="s">
        <v>280</v>
      </c>
      <c r="BF4" s="84">
        <v>1</v>
      </c>
      <c r="BG4" s="85" t="s">
        <v>187</v>
      </c>
      <c r="BH4" s="73">
        <v>11.4</v>
      </c>
      <c r="BI4" s="73">
        <v>11.1</v>
      </c>
    </row>
    <row r="5" spans="1:61" x14ac:dyDescent="0.25">
      <c r="A5" s="73">
        <v>1</v>
      </c>
      <c r="B5" s="73">
        <v>35</v>
      </c>
      <c r="C5" s="93" t="s">
        <v>188</v>
      </c>
      <c r="D5" s="94">
        <v>41688.939583333333</v>
      </c>
      <c r="E5" s="95">
        <f>MOD(D5,1)</f>
        <v>0.93958333333284827</v>
      </c>
      <c r="F5" s="82" t="s">
        <v>22</v>
      </c>
      <c r="G5" s="82" t="s">
        <v>25</v>
      </c>
      <c r="H5" s="73">
        <v>5.89</v>
      </c>
      <c r="I5" s="73">
        <v>1</v>
      </c>
      <c r="J5" s="73" t="s">
        <v>185</v>
      </c>
      <c r="K5" s="74" t="s">
        <v>12</v>
      </c>
      <c r="L5" s="83" t="s">
        <v>281</v>
      </c>
      <c r="M5" s="84">
        <v>1</v>
      </c>
      <c r="N5" s="85">
        <v>9.33</v>
      </c>
      <c r="O5" s="73">
        <f>N5</f>
        <v>9.33</v>
      </c>
      <c r="P5" s="86">
        <v>5.89</v>
      </c>
      <c r="U5" s="73" t="s">
        <v>12</v>
      </c>
      <c r="V5" s="73">
        <v>13</v>
      </c>
      <c r="W5" s="93" t="s">
        <v>30</v>
      </c>
      <c r="X5" s="94">
        <v>41688.763194444444</v>
      </c>
      <c r="Y5" s="95">
        <v>0.76319444444379769</v>
      </c>
      <c r="Z5" s="73">
        <v>11.1</v>
      </c>
      <c r="AA5" s="73">
        <v>1</v>
      </c>
      <c r="AD5" s="89"/>
      <c r="AE5" s="89"/>
      <c r="AF5" s="90">
        <v>28.4</v>
      </c>
      <c r="AG5" s="73">
        <v>28.4</v>
      </c>
      <c r="AH5" s="73">
        <v>11.1</v>
      </c>
      <c r="AI5" s="73">
        <v>1</v>
      </c>
      <c r="AJ5" s="93" t="s">
        <v>189</v>
      </c>
      <c r="AK5" s="96">
        <v>41666.439583333333</v>
      </c>
      <c r="AL5" s="89">
        <v>10</v>
      </c>
      <c r="AM5" s="95">
        <v>0.43958333333284827</v>
      </c>
      <c r="AN5" s="90">
        <v>3.13</v>
      </c>
      <c r="AO5" s="85">
        <v>14.3</v>
      </c>
      <c r="AP5" s="91">
        <f t="shared" si="0"/>
        <v>14.3</v>
      </c>
      <c r="AQ5" s="73">
        <v>8.48</v>
      </c>
      <c r="AV5" s="73" t="s">
        <v>12</v>
      </c>
      <c r="AW5" s="73">
        <v>13</v>
      </c>
      <c r="AX5" s="93" t="s">
        <v>30</v>
      </c>
      <c r="AY5" s="94">
        <v>41688.763194444444</v>
      </c>
      <c r="AZ5" s="95">
        <f t="shared" si="1"/>
        <v>0.76319444444379769</v>
      </c>
      <c r="BA5" s="73">
        <v>11.1</v>
      </c>
      <c r="BB5" s="73">
        <v>1</v>
      </c>
      <c r="BE5" s="89"/>
      <c r="BF5" s="89">
        <v>8</v>
      </c>
      <c r="BG5" s="90">
        <v>28.4</v>
      </c>
      <c r="BH5" s="73">
        <v>28.4</v>
      </c>
    </row>
    <row r="6" spans="1:61" x14ac:dyDescent="0.25">
      <c r="A6" s="73">
        <v>1</v>
      </c>
      <c r="B6" s="73">
        <v>36</v>
      </c>
      <c r="C6" s="93" t="s">
        <v>189</v>
      </c>
      <c r="D6" s="96">
        <v>41666.439583333333</v>
      </c>
      <c r="E6" s="95">
        <f>MOD(D6,1)</f>
        <v>0.43958333333284827</v>
      </c>
      <c r="F6" s="95" t="s">
        <v>34</v>
      </c>
      <c r="G6" s="95" t="s">
        <v>190</v>
      </c>
      <c r="H6" s="73">
        <v>8.48</v>
      </c>
      <c r="I6" s="73">
        <v>1</v>
      </c>
      <c r="J6" s="73" t="s">
        <v>185</v>
      </c>
      <c r="K6" s="74" t="s">
        <v>12</v>
      </c>
      <c r="L6" s="83" t="s">
        <v>282</v>
      </c>
      <c r="M6" s="84">
        <v>1</v>
      </c>
      <c r="N6" s="85" t="s">
        <v>191</v>
      </c>
      <c r="O6" s="73">
        <v>14.3</v>
      </c>
      <c r="P6" s="86">
        <v>8.48</v>
      </c>
      <c r="Q6" s="80">
        <f>ROUND(P6*1.17,1)</f>
        <v>9.9</v>
      </c>
      <c r="U6" s="73" t="s">
        <v>12</v>
      </c>
      <c r="V6" s="73">
        <v>35</v>
      </c>
      <c r="W6" s="93" t="s">
        <v>188</v>
      </c>
      <c r="X6" s="94">
        <v>41688.939583333333</v>
      </c>
      <c r="Y6" s="95">
        <v>0.93958333333284827</v>
      </c>
      <c r="Z6" s="73">
        <v>5.89</v>
      </c>
      <c r="AA6" s="73">
        <v>1</v>
      </c>
      <c r="AB6" s="73" t="s">
        <v>185</v>
      </c>
      <c r="AC6" s="74" t="s">
        <v>12</v>
      </c>
      <c r="AD6" s="83" t="s">
        <v>281</v>
      </c>
      <c r="AE6" s="84">
        <v>1</v>
      </c>
      <c r="AF6" s="85">
        <v>9.33</v>
      </c>
      <c r="AG6" s="73">
        <v>9.33</v>
      </c>
      <c r="AH6" s="73">
        <v>5.89</v>
      </c>
      <c r="AI6" s="73">
        <v>2</v>
      </c>
      <c r="AJ6" s="73" t="s">
        <v>46</v>
      </c>
      <c r="AK6" s="92">
        <v>41701</v>
      </c>
      <c r="AL6" s="89">
        <v>9</v>
      </c>
      <c r="AM6" s="82">
        <v>0.99444444444444446</v>
      </c>
      <c r="AN6" s="90">
        <v>10.9</v>
      </c>
      <c r="AO6" s="85">
        <v>11.3</v>
      </c>
      <c r="AP6" s="91">
        <f t="shared" si="0"/>
        <v>22.6</v>
      </c>
      <c r="AQ6" s="73">
        <v>29.6</v>
      </c>
      <c r="AR6" s="73">
        <v>20.7</v>
      </c>
      <c r="AU6" s="73" t="s">
        <v>12</v>
      </c>
      <c r="AV6" s="73" t="s">
        <v>12</v>
      </c>
      <c r="AW6" s="73">
        <v>35</v>
      </c>
      <c r="AX6" s="93" t="s">
        <v>188</v>
      </c>
      <c r="AY6" s="94">
        <v>41688.939583333333</v>
      </c>
      <c r="AZ6" s="95">
        <f t="shared" si="1"/>
        <v>0.93958333333284827</v>
      </c>
      <c r="BA6" s="73">
        <v>5.89</v>
      </c>
      <c r="BB6" s="73">
        <v>1</v>
      </c>
      <c r="BC6" s="73" t="s">
        <v>185</v>
      </c>
      <c r="BD6" s="74" t="s">
        <v>12</v>
      </c>
      <c r="BE6" s="83" t="s">
        <v>281</v>
      </c>
      <c r="BF6" s="84">
        <v>1</v>
      </c>
      <c r="BG6" s="85">
        <v>9.33</v>
      </c>
      <c r="BH6" s="73">
        <v>9.33</v>
      </c>
      <c r="BI6" s="73">
        <v>5.89</v>
      </c>
    </row>
    <row r="7" spans="1:61" x14ac:dyDescent="0.25">
      <c r="A7" s="73">
        <v>1</v>
      </c>
      <c r="B7" s="73">
        <v>6</v>
      </c>
      <c r="C7" s="80" t="s">
        <v>192</v>
      </c>
      <c r="D7" s="81">
        <v>41581</v>
      </c>
      <c r="E7" s="82">
        <v>0.2951388888888889</v>
      </c>
      <c r="F7" s="82" t="s">
        <v>34</v>
      </c>
      <c r="G7" s="82" t="s">
        <v>38</v>
      </c>
      <c r="H7" s="73">
        <v>6.85</v>
      </c>
      <c r="I7" s="73">
        <v>1</v>
      </c>
      <c r="J7" s="73" t="s">
        <v>185</v>
      </c>
      <c r="K7" s="74" t="s">
        <v>12</v>
      </c>
      <c r="L7" s="83" t="s">
        <v>283</v>
      </c>
      <c r="M7" s="84">
        <v>1</v>
      </c>
      <c r="N7" s="85">
        <v>5.18</v>
      </c>
      <c r="O7" s="73">
        <f>N7</f>
        <v>5.18</v>
      </c>
      <c r="P7" s="86">
        <v>6.85</v>
      </c>
      <c r="Q7" s="80">
        <f>ROUND(P7*1.17,1)</f>
        <v>8</v>
      </c>
      <c r="U7" s="73" t="s">
        <v>12</v>
      </c>
      <c r="V7" s="73">
        <v>15</v>
      </c>
      <c r="W7" s="93" t="s">
        <v>188</v>
      </c>
      <c r="X7" s="94">
        <v>41688.939583333333</v>
      </c>
      <c r="Y7" s="95">
        <v>0.93958333333284827</v>
      </c>
      <c r="Z7" s="73">
        <v>5.89</v>
      </c>
      <c r="AA7" s="73">
        <v>1</v>
      </c>
      <c r="AD7" s="89"/>
      <c r="AE7" s="89"/>
      <c r="AF7" s="90">
        <v>24.1</v>
      </c>
      <c r="AG7" s="73">
        <v>24.1</v>
      </c>
      <c r="AH7" s="73">
        <v>5.89</v>
      </c>
      <c r="AI7" s="73">
        <v>2</v>
      </c>
      <c r="AJ7" s="73" t="s">
        <v>39</v>
      </c>
      <c r="AK7" s="92">
        <v>41739</v>
      </c>
      <c r="AL7" s="89">
        <v>9</v>
      </c>
      <c r="AM7" s="82">
        <v>0.61319444444444449</v>
      </c>
      <c r="AN7" s="90">
        <v>8.5299999999999994</v>
      </c>
      <c r="AO7" s="85">
        <v>8.2799999999999994</v>
      </c>
      <c r="AP7" s="91">
        <f t="shared" si="0"/>
        <v>16.559999999999999</v>
      </c>
      <c r="AQ7" s="73">
        <v>18.600000000000001</v>
      </c>
      <c r="AR7" s="73">
        <v>17.100000000000001</v>
      </c>
      <c r="AV7" s="73" t="s">
        <v>12</v>
      </c>
      <c r="AW7" s="73">
        <v>15</v>
      </c>
      <c r="AX7" s="93" t="s">
        <v>188</v>
      </c>
      <c r="AY7" s="94">
        <v>41688.939583333333</v>
      </c>
      <c r="AZ7" s="95">
        <f t="shared" si="1"/>
        <v>0.93958333333284827</v>
      </c>
      <c r="BA7" s="73">
        <v>5.89</v>
      </c>
      <c r="BB7" s="73">
        <v>1</v>
      </c>
      <c r="BE7" s="89"/>
      <c r="BF7" s="89">
        <v>8</v>
      </c>
      <c r="BG7" s="90">
        <v>24.1</v>
      </c>
      <c r="BH7" s="73">
        <v>24.1</v>
      </c>
    </row>
    <row r="8" spans="1:61" x14ac:dyDescent="0.25">
      <c r="A8" s="73">
        <v>1</v>
      </c>
      <c r="B8" s="73">
        <v>7</v>
      </c>
      <c r="C8" s="80" t="s">
        <v>192</v>
      </c>
      <c r="D8" s="81">
        <v>41631</v>
      </c>
      <c r="E8" s="82">
        <v>0.76250000000000007</v>
      </c>
      <c r="F8" s="82" t="s">
        <v>34</v>
      </c>
      <c r="G8" s="82" t="s">
        <v>38</v>
      </c>
      <c r="H8" s="73">
        <v>9.5399999999999991</v>
      </c>
      <c r="I8" s="73">
        <v>1</v>
      </c>
      <c r="J8" s="73" t="s">
        <v>185</v>
      </c>
      <c r="K8" s="74" t="s">
        <v>12</v>
      </c>
      <c r="L8" s="83" t="s">
        <v>284</v>
      </c>
      <c r="M8" s="84">
        <v>1</v>
      </c>
      <c r="N8" s="85">
        <v>4.88</v>
      </c>
      <c r="O8" s="73">
        <f>N8</f>
        <v>4.88</v>
      </c>
      <c r="P8" s="86">
        <v>9.5399999999999991</v>
      </c>
      <c r="U8" s="73" t="s">
        <v>12</v>
      </c>
      <c r="V8" s="73">
        <v>36</v>
      </c>
      <c r="W8" s="93" t="s">
        <v>189</v>
      </c>
      <c r="X8" s="96">
        <v>41666.439583333333</v>
      </c>
      <c r="Y8" s="95">
        <v>0.43958333333284827</v>
      </c>
      <c r="Z8" s="73">
        <v>8.48</v>
      </c>
      <c r="AA8" s="73">
        <v>1</v>
      </c>
      <c r="AB8" s="73" t="s">
        <v>185</v>
      </c>
      <c r="AC8" s="74" t="s">
        <v>12</v>
      </c>
      <c r="AD8" s="83" t="s">
        <v>282</v>
      </c>
      <c r="AE8" s="84">
        <v>1</v>
      </c>
      <c r="AF8" s="85" t="s">
        <v>191</v>
      </c>
      <c r="AG8" s="73">
        <v>14.3</v>
      </c>
      <c r="AH8" s="73">
        <v>8.48</v>
      </c>
      <c r="AI8" s="73">
        <v>2</v>
      </c>
      <c r="AJ8" s="73" t="s">
        <v>59</v>
      </c>
      <c r="AK8" s="92">
        <v>41707</v>
      </c>
      <c r="AL8" s="89">
        <v>5</v>
      </c>
      <c r="AM8" s="82">
        <v>0.43402777777777773</v>
      </c>
      <c r="AN8" s="90">
        <v>15.1</v>
      </c>
      <c r="AO8" s="85">
        <v>11.4</v>
      </c>
      <c r="AP8" s="91">
        <f t="shared" si="0"/>
        <v>22.8</v>
      </c>
      <c r="AQ8" s="73">
        <v>26.8</v>
      </c>
      <c r="AR8" s="73">
        <v>20.5</v>
      </c>
      <c r="AU8" s="73" t="s">
        <v>12</v>
      </c>
      <c r="AV8" s="73" t="s">
        <v>12</v>
      </c>
      <c r="AW8" s="73">
        <v>36</v>
      </c>
      <c r="AX8" s="93" t="s">
        <v>189</v>
      </c>
      <c r="AY8" s="96">
        <v>41666.439583333333</v>
      </c>
      <c r="AZ8" s="95">
        <f t="shared" si="1"/>
        <v>0.43958333333284827</v>
      </c>
      <c r="BA8" s="73">
        <v>8.48</v>
      </c>
      <c r="BB8" s="73">
        <v>1</v>
      </c>
      <c r="BC8" s="73" t="s">
        <v>185</v>
      </c>
      <c r="BD8" s="74" t="s">
        <v>12</v>
      </c>
      <c r="BE8" s="83" t="s">
        <v>282</v>
      </c>
      <c r="BF8" s="84">
        <v>1</v>
      </c>
      <c r="BG8" s="85" t="s">
        <v>191</v>
      </c>
      <c r="BH8" s="73">
        <v>14.3</v>
      </c>
      <c r="BI8" s="73">
        <v>8.48</v>
      </c>
    </row>
    <row r="9" spans="1:61" x14ac:dyDescent="0.25">
      <c r="A9" s="73">
        <v>1</v>
      </c>
      <c r="B9" s="73">
        <v>3</v>
      </c>
      <c r="C9" s="80" t="s">
        <v>193</v>
      </c>
      <c r="D9" s="81">
        <v>41642</v>
      </c>
      <c r="E9" s="82">
        <v>0.21180555555555555</v>
      </c>
      <c r="F9" s="82" t="s">
        <v>34</v>
      </c>
      <c r="G9" s="82" t="s">
        <v>38</v>
      </c>
      <c r="H9" s="73" t="s">
        <v>194</v>
      </c>
      <c r="I9" s="73">
        <v>1</v>
      </c>
      <c r="J9" s="73" t="s">
        <v>185</v>
      </c>
      <c r="K9" s="74" t="s">
        <v>12</v>
      </c>
      <c r="L9" s="83" t="s">
        <v>285</v>
      </c>
      <c r="M9" s="84">
        <v>1</v>
      </c>
      <c r="N9" s="85">
        <v>1.63</v>
      </c>
      <c r="O9" s="73">
        <f>N9</f>
        <v>1.63</v>
      </c>
      <c r="P9" s="86" t="e">
        <f>NA()</f>
        <v>#N/A</v>
      </c>
      <c r="Q9" s="80" t="e">
        <f>ROUND(P9*1.17,1)</f>
        <v>#N/A</v>
      </c>
      <c r="U9" s="73" t="s">
        <v>12</v>
      </c>
      <c r="V9" s="73">
        <v>5</v>
      </c>
      <c r="W9" s="93" t="s">
        <v>189</v>
      </c>
      <c r="X9" s="96">
        <v>41666.439583333333</v>
      </c>
      <c r="Y9" s="95">
        <v>0.43958333333284827</v>
      </c>
      <c r="Z9" s="73">
        <v>8.48</v>
      </c>
      <c r="AA9" s="73">
        <v>1</v>
      </c>
      <c r="AD9" s="89"/>
      <c r="AE9" s="89"/>
      <c r="AF9" s="90">
        <v>3.13</v>
      </c>
      <c r="AG9" s="73">
        <v>3.13</v>
      </c>
      <c r="AH9" s="73">
        <v>8.48</v>
      </c>
      <c r="AI9" s="73">
        <v>1</v>
      </c>
      <c r="AJ9" s="80" t="s">
        <v>136</v>
      </c>
      <c r="AK9" s="81">
        <v>41705</v>
      </c>
      <c r="AL9" s="97">
        <v>5</v>
      </c>
      <c r="AM9" s="82">
        <v>0.48958333333333331</v>
      </c>
      <c r="AN9" s="90">
        <v>2.15</v>
      </c>
      <c r="AO9" s="85">
        <v>5.62</v>
      </c>
      <c r="AP9" s="91">
        <f t="shared" si="0"/>
        <v>5.62</v>
      </c>
      <c r="AQ9" s="73">
        <v>3.72</v>
      </c>
      <c r="AV9" s="73" t="s">
        <v>12</v>
      </c>
      <c r="AW9" s="73">
        <v>5</v>
      </c>
      <c r="AX9" s="93" t="s">
        <v>189</v>
      </c>
      <c r="AY9" s="96">
        <v>41666.439583333333</v>
      </c>
      <c r="AZ9" s="95">
        <f t="shared" si="1"/>
        <v>0.43958333333284827</v>
      </c>
      <c r="BA9" s="73">
        <v>8.48</v>
      </c>
      <c r="BB9" s="73">
        <v>1</v>
      </c>
      <c r="BE9" s="89"/>
      <c r="BF9" s="89">
        <v>10</v>
      </c>
      <c r="BG9" s="90">
        <v>3.13</v>
      </c>
      <c r="BH9" s="73">
        <v>3.13</v>
      </c>
    </row>
    <row r="10" spans="1:61" x14ac:dyDescent="0.25">
      <c r="A10" s="73">
        <v>1</v>
      </c>
      <c r="B10" s="73">
        <v>4</v>
      </c>
      <c r="C10" s="80" t="s">
        <v>195</v>
      </c>
      <c r="D10" s="81">
        <v>41642</v>
      </c>
      <c r="E10" s="82">
        <v>0.4680555555555555</v>
      </c>
      <c r="F10" s="82" t="s">
        <v>34</v>
      </c>
      <c r="G10" s="82" t="s">
        <v>38</v>
      </c>
      <c r="H10" s="73">
        <v>11.7</v>
      </c>
      <c r="I10" s="73">
        <v>1</v>
      </c>
      <c r="J10" s="73" t="s">
        <v>185</v>
      </c>
      <c r="K10" s="74" t="s">
        <v>12</v>
      </c>
      <c r="L10" s="83" t="s">
        <v>286</v>
      </c>
      <c r="M10" s="84">
        <v>1</v>
      </c>
      <c r="N10" s="85">
        <v>10.5</v>
      </c>
      <c r="O10" s="73">
        <f>N10</f>
        <v>10.5</v>
      </c>
      <c r="P10" s="86">
        <v>11.7</v>
      </c>
      <c r="Q10" s="80">
        <f>ROUND(P10*1.17,1)</f>
        <v>13.7</v>
      </c>
      <c r="U10" s="73" t="s">
        <v>12</v>
      </c>
      <c r="V10" s="73">
        <v>48</v>
      </c>
      <c r="W10" s="73" t="s">
        <v>46</v>
      </c>
      <c r="X10" s="92">
        <v>41701</v>
      </c>
      <c r="Y10" s="82">
        <v>0.99444444444444446</v>
      </c>
      <c r="Z10" s="73">
        <v>29.6</v>
      </c>
      <c r="AA10" s="73">
        <v>2</v>
      </c>
      <c r="AB10" s="73" t="s">
        <v>87</v>
      </c>
      <c r="AC10" s="74" t="s">
        <v>12</v>
      </c>
      <c r="AD10" s="83" t="s">
        <v>287</v>
      </c>
      <c r="AE10" s="84">
        <v>1</v>
      </c>
      <c r="AF10" s="85" t="s">
        <v>209</v>
      </c>
      <c r="AG10" s="73">
        <v>22.6</v>
      </c>
      <c r="AH10" s="73">
        <v>29.6</v>
      </c>
      <c r="AI10" s="73">
        <v>1</v>
      </c>
      <c r="AJ10" s="80" t="s">
        <v>136</v>
      </c>
      <c r="AK10" s="81">
        <v>41718</v>
      </c>
      <c r="AL10" s="97">
        <v>5</v>
      </c>
      <c r="AM10" s="82">
        <v>0.57638888888888895</v>
      </c>
      <c r="AN10" s="90">
        <v>1.38</v>
      </c>
      <c r="AO10" s="85">
        <v>1.35</v>
      </c>
      <c r="AP10" s="91">
        <f t="shared" si="0"/>
        <v>1.35</v>
      </c>
      <c r="AQ10" s="73">
        <v>2.23</v>
      </c>
      <c r="AU10" s="73" t="s">
        <v>12</v>
      </c>
      <c r="AV10" s="73" t="s">
        <v>12</v>
      </c>
      <c r="AW10" s="73">
        <v>48</v>
      </c>
      <c r="AX10" s="73" t="s">
        <v>46</v>
      </c>
      <c r="AY10" s="92">
        <v>41701</v>
      </c>
      <c r="AZ10" s="82">
        <v>0.99444444444444446</v>
      </c>
      <c r="BA10" s="73">
        <v>29.6</v>
      </c>
      <c r="BB10" s="73">
        <v>2</v>
      </c>
      <c r="BC10" s="73" t="s">
        <v>87</v>
      </c>
      <c r="BD10" s="74" t="s">
        <v>12</v>
      </c>
      <c r="BE10" s="83" t="s">
        <v>287</v>
      </c>
      <c r="BF10" s="84">
        <v>1</v>
      </c>
      <c r="BG10" s="85" t="s">
        <v>209</v>
      </c>
      <c r="BH10" s="73">
        <v>22.6</v>
      </c>
      <c r="BI10" s="73">
        <v>29.6</v>
      </c>
    </row>
    <row r="11" spans="1:61" x14ac:dyDescent="0.25">
      <c r="A11" s="73">
        <v>1</v>
      </c>
      <c r="B11" s="73">
        <v>8</v>
      </c>
      <c r="C11" s="80" t="s">
        <v>196</v>
      </c>
      <c r="D11" s="81">
        <v>41642</v>
      </c>
      <c r="E11" s="82">
        <v>0.11388888888888889</v>
      </c>
      <c r="F11" s="82" t="s">
        <v>34</v>
      </c>
      <c r="G11" s="82" t="s">
        <v>38</v>
      </c>
      <c r="H11" s="73">
        <v>5.12</v>
      </c>
      <c r="I11" s="73">
        <v>1</v>
      </c>
      <c r="J11" s="73" t="s">
        <v>185</v>
      </c>
      <c r="K11" s="74" t="s">
        <v>12</v>
      </c>
      <c r="L11" s="83" t="s">
        <v>288</v>
      </c>
      <c r="M11" s="84">
        <v>1</v>
      </c>
      <c r="N11" s="85">
        <v>3.92</v>
      </c>
      <c r="O11" s="73">
        <f>N11</f>
        <v>3.92</v>
      </c>
      <c r="P11" s="86">
        <v>5.12</v>
      </c>
      <c r="U11" s="73" t="s">
        <v>12</v>
      </c>
      <c r="V11" s="73">
        <v>15</v>
      </c>
      <c r="W11" s="73" t="s">
        <v>46</v>
      </c>
      <c r="X11" s="92">
        <v>41701</v>
      </c>
      <c r="Y11" s="82">
        <v>0.99444444444444446</v>
      </c>
      <c r="Z11" s="73">
        <v>29.6</v>
      </c>
      <c r="AA11" s="73">
        <v>2</v>
      </c>
      <c r="AD11" s="89"/>
      <c r="AE11" s="89"/>
      <c r="AF11" s="90">
        <v>10.9</v>
      </c>
      <c r="AG11" s="73">
        <v>21.8</v>
      </c>
      <c r="AH11" s="73">
        <v>29.6</v>
      </c>
      <c r="AI11" s="73">
        <v>1</v>
      </c>
      <c r="AJ11" s="73" t="s">
        <v>138</v>
      </c>
      <c r="AK11" s="92">
        <v>41718</v>
      </c>
      <c r="AL11" s="89">
        <v>5</v>
      </c>
      <c r="AM11" s="82">
        <v>0.59722222222222221</v>
      </c>
      <c r="AN11" s="90">
        <v>6.9</v>
      </c>
      <c r="AO11" s="85">
        <v>6.92</v>
      </c>
      <c r="AP11" s="91">
        <f t="shared" si="0"/>
        <v>6.92</v>
      </c>
      <c r="AQ11" s="73">
        <v>9.16</v>
      </c>
      <c r="AR11" s="73">
        <v>10.1</v>
      </c>
      <c r="AV11" s="73" t="s">
        <v>12</v>
      </c>
      <c r="AW11" s="73">
        <v>15</v>
      </c>
      <c r="AX11" s="73" t="s">
        <v>46</v>
      </c>
      <c r="AY11" s="92">
        <v>41701</v>
      </c>
      <c r="AZ11" s="82">
        <v>0.99444444444444446</v>
      </c>
      <c r="BA11" s="73">
        <v>29.6</v>
      </c>
      <c r="BB11" s="73">
        <v>2</v>
      </c>
      <c r="BE11" s="89"/>
      <c r="BF11" s="89">
        <v>9</v>
      </c>
      <c r="BG11" s="90">
        <v>10.9</v>
      </c>
      <c r="BH11" s="73">
        <v>21.8</v>
      </c>
    </row>
    <row r="12" spans="1:61" x14ac:dyDescent="0.25">
      <c r="A12" s="73">
        <v>1</v>
      </c>
      <c r="B12" s="73">
        <v>38</v>
      </c>
      <c r="C12" s="80" t="s">
        <v>197</v>
      </c>
      <c r="D12" s="81">
        <v>41642</v>
      </c>
      <c r="E12" s="82">
        <v>0.17986111111111111</v>
      </c>
      <c r="F12" s="95" t="s">
        <v>34</v>
      </c>
      <c r="G12" s="82" t="s">
        <v>38</v>
      </c>
      <c r="H12" s="73">
        <v>16.2</v>
      </c>
      <c r="I12" s="73">
        <v>2</v>
      </c>
      <c r="J12" s="73" t="s">
        <v>87</v>
      </c>
      <c r="K12" s="74" t="s">
        <v>12</v>
      </c>
      <c r="L12" s="83" t="s">
        <v>289</v>
      </c>
      <c r="M12" s="84">
        <v>1</v>
      </c>
      <c r="N12" s="85">
        <v>6.44</v>
      </c>
      <c r="O12" s="73">
        <f>N12*I12</f>
        <v>12.88</v>
      </c>
      <c r="P12" s="86">
        <v>16.2</v>
      </c>
      <c r="Q12" s="80">
        <f>ROUND(P12*1.17,1)</f>
        <v>19</v>
      </c>
      <c r="U12" s="73" t="s">
        <v>12</v>
      </c>
      <c r="V12" s="73">
        <v>50</v>
      </c>
      <c r="W12" s="73" t="s">
        <v>39</v>
      </c>
      <c r="X12" s="92">
        <v>41739</v>
      </c>
      <c r="Y12" s="82">
        <v>0.61319444444444449</v>
      </c>
      <c r="Z12" s="73">
        <v>18.600000000000001</v>
      </c>
      <c r="AA12" s="73">
        <v>2</v>
      </c>
      <c r="AB12" s="73" t="s">
        <v>87</v>
      </c>
      <c r="AC12" s="74" t="s">
        <v>12</v>
      </c>
      <c r="AD12" s="83" t="s">
        <v>290</v>
      </c>
      <c r="AE12" s="84">
        <v>1</v>
      </c>
      <c r="AF12" s="85">
        <v>8.2799999999999994</v>
      </c>
      <c r="AG12" s="73">
        <v>16.559999999999999</v>
      </c>
      <c r="AH12" s="73">
        <v>18.600000000000001</v>
      </c>
      <c r="AI12" s="73">
        <v>1</v>
      </c>
      <c r="AJ12" s="80" t="s">
        <v>217</v>
      </c>
      <c r="AK12" s="81">
        <v>41718</v>
      </c>
      <c r="AL12" s="89">
        <v>5</v>
      </c>
      <c r="AM12" s="82">
        <v>0.59027777777777779</v>
      </c>
      <c r="AN12" s="90">
        <v>3.37</v>
      </c>
      <c r="AO12" s="85">
        <v>3.1</v>
      </c>
      <c r="AP12" s="91">
        <f t="shared" si="0"/>
        <v>3.1</v>
      </c>
      <c r="AQ12" s="73">
        <v>6.96</v>
      </c>
      <c r="AR12" s="73">
        <v>5.75</v>
      </c>
      <c r="AU12" s="73" t="s">
        <v>12</v>
      </c>
      <c r="AV12" s="73" t="s">
        <v>12</v>
      </c>
      <c r="AW12" s="73">
        <v>50</v>
      </c>
      <c r="AX12" s="73" t="s">
        <v>39</v>
      </c>
      <c r="AY12" s="92">
        <v>41739</v>
      </c>
      <c r="AZ12" s="82">
        <v>0.61319444444444449</v>
      </c>
      <c r="BA12" s="73">
        <v>18.600000000000001</v>
      </c>
      <c r="BB12" s="73">
        <v>2</v>
      </c>
      <c r="BC12" s="73" t="s">
        <v>87</v>
      </c>
      <c r="BD12" s="74" t="s">
        <v>12</v>
      </c>
      <c r="BE12" s="83" t="s">
        <v>290</v>
      </c>
      <c r="BF12" s="84">
        <v>1</v>
      </c>
      <c r="BG12" s="85">
        <v>8.2799999999999994</v>
      </c>
      <c r="BH12" s="73">
        <v>16.559999999999999</v>
      </c>
      <c r="BI12" s="73">
        <v>18.600000000000001</v>
      </c>
    </row>
    <row r="13" spans="1:61" x14ac:dyDescent="0.25">
      <c r="A13" s="73">
        <v>1</v>
      </c>
      <c r="B13" s="73">
        <v>2</v>
      </c>
      <c r="C13" s="80" t="s">
        <v>46</v>
      </c>
      <c r="D13" s="81">
        <v>41647</v>
      </c>
      <c r="E13" s="82">
        <v>0.93958333333333333</v>
      </c>
      <c r="F13" s="82" t="s">
        <v>34</v>
      </c>
      <c r="G13" s="82" t="s">
        <v>38</v>
      </c>
      <c r="H13" s="73">
        <v>9.19</v>
      </c>
      <c r="I13" s="73">
        <v>1</v>
      </c>
      <c r="J13" s="73" t="s">
        <v>185</v>
      </c>
      <c r="K13" s="74" t="s">
        <v>12</v>
      </c>
      <c r="L13" s="83" t="s">
        <v>291</v>
      </c>
      <c r="M13" s="84">
        <v>1</v>
      </c>
      <c r="N13" s="85">
        <v>8.2899999999999991</v>
      </c>
      <c r="O13" s="73">
        <f>N13</f>
        <v>8.2899999999999991</v>
      </c>
      <c r="P13" s="86">
        <v>9.19</v>
      </c>
      <c r="U13" s="73" t="s">
        <v>12</v>
      </c>
      <c r="V13" s="73">
        <v>25</v>
      </c>
      <c r="W13" s="73" t="s">
        <v>39</v>
      </c>
      <c r="X13" s="92">
        <v>41739</v>
      </c>
      <c r="Y13" s="82">
        <v>0.61319444444444449</v>
      </c>
      <c r="Z13" s="73">
        <v>18.600000000000001</v>
      </c>
      <c r="AA13" s="73">
        <v>2</v>
      </c>
      <c r="AD13" s="89"/>
      <c r="AE13" s="89"/>
      <c r="AF13" s="90">
        <v>8.5299999999999994</v>
      </c>
      <c r="AG13" s="73">
        <v>17.059999999999999</v>
      </c>
      <c r="AH13" s="73">
        <v>18.600000000000001</v>
      </c>
      <c r="AI13" s="73">
        <v>1</v>
      </c>
      <c r="AJ13" s="93" t="s">
        <v>213</v>
      </c>
      <c r="AK13" s="98">
        <v>41691.489583333336</v>
      </c>
      <c r="AL13" s="89">
        <v>6</v>
      </c>
      <c r="AM13" s="99">
        <v>0.48958333333575865</v>
      </c>
      <c r="AN13" s="90">
        <v>18.3</v>
      </c>
      <c r="AO13" s="85">
        <v>6.63</v>
      </c>
      <c r="AP13" s="91">
        <f t="shared" si="0"/>
        <v>6.63</v>
      </c>
      <c r="AQ13" s="73">
        <v>8.32</v>
      </c>
      <c r="AR13" s="73">
        <v>5.5</v>
      </c>
      <c r="AV13" s="73" t="s">
        <v>12</v>
      </c>
      <c r="AW13" s="73">
        <v>25</v>
      </c>
      <c r="AX13" s="73" t="s">
        <v>39</v>
      </c>
      <c r="AY13" s="92">
        <v>41739</v>
      </c>
      <c r="AZ13" s="82">
        <v>0.61319444444444449</v>
      </c>
      <c r="BA13" s="73">
        <v>18.600000000000001</v>
      </c>
      <c r="BB13" s="73">
        <v>2</v>
      </c>
      <c r="BE13" s="89"/>
      <c r="BF13" s="89">
        <v>9</v>
      </c>
      <c r="BG13" s="90">
        <v>8.5299999999999994</v>
      </c>
      <c r="BH13" s="73">
        <v>17.059999999999999</v>
      </c>
    </row>
    <row r="14" spans="1:61" x14ac:dyDescent="0.25">
      <c r="A14" s="73">
        <v>1</v>
      </c>
      <c r="B14" s="73">
        <v>1</v>
      </c>
      <c r="C14" s="80" t="s">
        <v>197</v>
      </c>
      <c r="D14" s="81">
        <v>41648</v>
      </c>
      <c r="E14" s="82">
        <v>0.48055555555555557</v>
      </c>
      <c r="F14" s="82" t="s">
        <v>34</v>
      </c>
      <c r="G14" s="82" t="s">
        <v>38</v>
      </c>
      <c r="H14" s="73">
        <v>11.5</v>
      </c>
      <c r="I14" s="73">
        <v>1</v>
      </c>
      <c r="J14" s="73" t="s">
        <v>185</v>
      </c>
      <c r="K14" s="74" t="s">
        <v>12</v>
      </c>
      <c r="L14" s="83" t="s">
        <v>292</v>
      </c>
      <c r="M14" s="84">
        <v>1</v>
      </c>
      <c r="N14" s="85" t="s">
        <v>198</v>
      </c>
      <c r="O14" s="73">
        <v>12.2</v>
      </c>
      <c r="P14" s="86">
        <v>11.5</v>
      </c>
      <c r="Q14" s="80">
        <f>ROUND(P14*1.17,1)</f>
        <v>13.5</v>
      </c>
      <c r="U14" s="73" t="s">
        <v>12</v>
      </c>
      <c r="V14" s="73">
        <v>49</v>
      </c>
      <c r="W14" s="73" t="s">
        <v>59</v>
      </c>
      <c r="X14" s="92">
        <v>41707</v>
      </c>
      <c r="Y14" s="82">
        <v>0.43402777777777773</v>
      </c>
      <c r="Z14" s="73">
        <v>26.8</v>
      </c>
      <c r="AA14" s="73">
        <v>2</v>
      </c>
      <c r="AB14" s="73" t="s">
        <v>87</v>
      </c>
      <c r="AC14" s="74" t="s">
        <v>12</v>
      </c>
      <c r="AD14" s="83" t="s">
        <v>293</v>
      </c>
      <c r="AE14" s="84">
        <v>1</v>
      </c>
      <c r="AF14" s="85" t="s">
        <v>210</v>
      </c>
      <c r="AG14" s="73">
        <v>22.8</v>
      </c>
      <c r="AH14" s="73">
        <v>26.8</v>
      </c>
      <c r="AI14" s="73">
        <v>1</v>
      </c>
      <c r="AJ14" s="80" t="s">
        <v>216</v>
      </c>
      <c r="AK14" s="81">
        <v>41718</v>
      </c>
      <c r="AL14" s="89">
        <v>5</v>
      </c>
      <c r="AM14" s="82">
        <v>0.57986111111111105</v>
      </c>
      <c r="AN14" s="90">
        <v>5.94</v>
      </c>
      <c r="AO14" s="85">
        <v>5.77</v>
      </c>
      <c r="AP14" s="91">
        <f t="shared" si="0"/>
        <v>5.77</v>
      </c>
      <c r="AQ14" s="73">
        <v>8.2799999999999994</v>
      </c>
      <c r="AR14" s="73">
        <v>9.23</v>
      </c>
      <c r="AU14" s="73" t="s">
        <v>12</v>
      </c>
      <c r="AV14" s="73" t="s">
        <v>12</v>
      </c>
      <c r="AW14" s="73">
        <v>49</v>
      </c>
      <c r="AX14" s="73" t="s">
        <v>59</v>
      </c>
      <c r="AY14" s="92">
        <v>41707</v>
      </c>
      <c r="AZ14" s="82">
        <v>0.43402777777777773</v>
      </c>
      <c r="BA14" s="73">
        <v>26.8</v>
      </c>
      <c r="BB14" s="73">
        <v>2</v>
      </c>
      <c r="BC14" s="73" t="s">
        <v>87</v>
      </c>
      <c r="BD14" s="74" t="s">
        <v>12</v>
      </c>
      <c r="BE14" s="83" t="s">
        <v>293</v>
      </c>
      <c r="BF14" s="84">
        <v>1</v>
      </c>
      <c r="BG14" s="85" t="s">
        <v>210</v>
      </c>
      <c r="BH14" s="73">
        <v>22.8</v>
      </c>
      <c r="BI14" s="73">
        <v>26.8</v>
      </c>
    </row>
    <row r="15" spans="1:61" x14ac:dyDescent="0.25">
      <c r="A15" s="73">
        <v>1</v>
      </c>
      <c r="B15" s="73">
        <v>9</v>
      </c>
      <c r="C15" s="73" t="s">
        <v>199</v>
      </c>
      <c r="D15" s="92">
        <v>41648</v>
      </c>
      <c r="E15" s="82">
        <v>0.28611111111111115</v>
      </c>
      <c r="F15" s="82" t="s">
        <v>34</v>
      </c>
      <c r="G15" s="82" t="s">
        <v>38</v>
      </c>
      <c r="H15" s="73">
        <v>14.1</v>
      </c>
      <c r="I15" s="73">
        <v>1</v>
      </c>
      <c r="J15" s="73" t="s">
        <v>185</v>
      </c>
      <c r="K15" s="74" t="s">
        <v>12</v>
      </c>
      <c r="L15" s="83" t="s">
        <v>294</v>
      </c>
      <c r="M15" s="84">
        <v>1</v>
      </c>
      <c r="N15" s="85">
        <v>10.199999999999999</v>
      </c>
      <c r="O15" s="73">
        <f>N15</f>
        <v>10.199999999999999</v>
      </c>
      <c r="P15" s="86">
        <v>14.1</v>
      </c>
      <c r="U15" s="73" t="s">
        <v>12</v>
      </c>
      <c r="V15" s="73">
        <v>21</v>
      </c>
      <c r="W15" s="73" t="s">
        <v>59</v>
      </c>
      <c r="X15" s="92">
        <v>41707</v>
      </c>
      <c r="Y15" s="82">
        <v>0.43402777777777773</v>
      </c>
      <c r="Z15" s="73">
        <v>26.8</v>
      </c>
      <c r="AA15" s="73">
        <v>2</v>
      </c>
      <c r="AD15" s="89"/>
      <c r="AE15" s="89"/>
      <c r="AF15" s="90">
        <v>15.1</v>
      </c>
      <c r="AG15" s="73">
        <v>30.2</v>
      </c>
      <c r="AH15" s="73">
        <v>26.8</v>
      </c>
      <c r="AI15" s="73">
        <v>10</v>
      </c>
      <c r="AJ15" s="93" t="s">
        <v>214</v>
      </c>
      <c r="AK15" s="98">
        <v>41705.520833333336</v>
      </c>
      <c r="AL15" s="97">
        <v>6</v>
      </c>
      <c r="AM15" s="99">
        <f>MOD(AK15,1)</f>
        <v>0.52083333333575865</v>
      </c>
      <c r="AN15" s="90">
        <v>22.2</v>
      </c>
      <c r="AO15" s="85">
        <v>5.78</v>
      </c>
      <c r="AP15" s="91">
        <f t="shared" si="0"/>
        <v>57.800000000000004</v>
      </c>
      <c r="AQ15" s="73">
        <v>61.7</v>
      </c>
      <c r="AV15" s="73" t="s">
        <v>12</v>
      </c>
      <c r="AW15" s="73">
        <v>21</v>
      </c>
      <c r="AX15" s="73" t="s">
        <v>59</v>
      </c>
      <c r="AY15" s="92">
        <v>41707</v>
      </c>
      <c r="AZ15" s="82">
        <v>0.43402777777777773</v>
      </c>
      <c r="BA15" s="73">
        <v>26.8</v>
      </c>
      <c r="BB15" s="73">
        <v>2</v>
      </c>
      <c r="BE15" s="89"/>
      <c r="BF15" s="89">
        <v>9</v>
      </c>
      <c r="BG15" s="90">
        <v>15.1</v>
      </c>
      <c r="BH15" s="73">
        <v>30.2</v>
      </c>
    </row>
    <row r="16" spans="1:61" x14ac:dyDescent="0.25">
      <c r="A16" s="73">
        <v>1</v>
      </c>
      <c r="B16" s="73">
        <v>10</v>
      </c>
      <c r="C16" s="73" t="s">
        <v>200</v>
      </c>
      <c r="D16" s="92">
        <v>41648</v>
      </c>
      <c r="E16" s="82">
        <v>6.805555555555555E-2</v>
      </c>
      <c r="F16" s="82" t="s">
        <v>34</v>
      </c>
      <c r="G16" s="82" t="s">
        <v>38</v>
      </c>
      <c r="H16" s="73">
        <v>1.1200000000000001</v>
      </c>
      <c r="I16" s="73">
        <v>1</v>
      </c>
      <c r="J16" s="73" t="s">
        <v>185</v>
      </c>
      <c r="K16" s="74" t="s">
        <v>12</v>
      </c>
      <c r="L16" s="83" t="s">
        <v>295</v>
      </c>
      <c r="M16" s="84">
        <v>1</v>
      </c>
      <c r="N16" s="85">
        <v>1.35</v>
      </c>
      <c r="O16" s="73">
        <f>N16</f>
        <v>1.35</v>
      </c>
      <c r="P16" s="86">
        <v>1.1200000000000001</v>
      </c>
      <c r="U16" s="73" t="s">
        <v>12</v>
      </c>
      <c r="V16" s="73">
        <v>21</v>
      </c>
      <c r="W16" s="73" t="s">
        <v>138</v>
      </c>
      <c r="X16" s="92">
        <v>41718</v>
      </c>
      <c r="Y16" s="82">
        <v>0.59722222222222221</v>
      </c>
      <c r="Z16" s="73">
        <v>9.16</v>
      </c>
      <c r="AA16" s="73">
        <v>1</v>
      </c>
      <c r="AB16" s="73" t="s">
        <v>185</v>
      </c>
      <c r="AC16" s="74" t="s">
        <v>12</v>
      </c>
      <c r="AD16" s="83" t="s">
        <v>296</v>
      </c>
      <c r="AE16" s="84">
        <v>1</v>
      </c>
      <c r="AF16" s="85">
        <v>6.92</v>
      </c>
      <c r="AG16" s="73">
        <v>6.92</v>
      </c>
      <c r="AH16" s="73">
        <v>9.16</v>
      </c>
      <c r="AI16" s="73">
        <v>10</v>
      </c>
      <c r="AJ16" s="93" t="s">
        <v>132</v>
      </c>
      <c r="AK16" s="98">
        <v>41689.46875</v>
      </c>
      <c r="AL16" s="89">
        <v>6</v>
      </c>
      <c r="AM16" s="99">
        <v>0.46875</v>
      </c>
      <c r="AN16" s="90">
        <v>30.5</v>
      </c>
      <c r="AO16" s="85">
        <v>4.99</v>
      </c>
      <c r="AP16" s="91">
        <f t="shared" si="0"/>
        <v>49.900000000000006</v>
      </c>
      <c r="AQ16" s="73">
        <v>60</v>
      </c>
      <c r="AR16" s="73">
        <v>53.8</v>
      </c>
      <c r="AV16" s="73" t="s">
        <v>12</v>
      </c>
      <c r="AW16" s="73">
        <v>27</v>
      </c>
      <c r="AX16" s="80" t="s">
        <v>136</v>
      </c>
      <c r="AY16" s="81">
        <v>41705</v>
      </c>
      <c r="AZ16" s="82">
        <v>0.48958333333333331</v>
      </c>
      <c r="BA16" s="73">
        <v>3.72</v>
      </c>
      <c r="BB16" s="73">
        <v>1</v>
      </c>
      <c r="BC16" s="73" t="s">
        <v>185</v>
      </c>
      <c r="BD16" s="74" t="s">
        <v>12</v>
      </c>
      <c r="BE16" s="83" t="s">
        <v>297</v>
      </c>
      <c r="BF16" s="84">
        <v>1</v>
      </c>
      <c r="BG16" s="85">
        <v>5.62</v>
      </c>
      <c r="BH16" s="73">
        <v>5.62</v>
      </c>
      <c r="BI16" s="73">
        <v>3.72</v>
      </c>
    </row>
    <row r="17" spans="1:61" x14ac:dyDescent="0.25">
      <c r="A17" s="73">
        <v>1</v>
      </c>
      <c r="B17" s="73">
        <v>41</v>
      </c>
      <c r="C17" s="73" t="s">
        <v>201</v>
      </c>
      <c r="D17" s="92">
        <v>41650</v>
      </c>
      <c r="E17" s="82">
        <v>0.41805555555555557</v>
      </c>
      <c r="F17" s="95" t="s">
        <v>34</v>
      </c>
      <c r="G17" s="82" t="s">
        <v>38</v>
      </c>
      <c r="H17" s="73">
        <v>18</v>
      </c>
      <c r="I17" s="73">
        <v>2</v>
      </c>
      <c r="J17" s="73" t="s">
        <v>87</v>
      </c>
      <c r="K17" s="74" t="s">
        <v>12</v>
      </c>
      <c r="L17" s="83" t="s">
        <v>298</v>
      </c>
      <c r="M17" s="84">
        <v>1</v>
      </c>
      <c r="N17" s="85">
        <v>7.56</v>
      </c>
      <c r="O17" s="73">
        <f>N17*I17</f>
        <v>15.12</v>
      </c>
      <c r="P17" s="86">
        <v>18</v>
      </c>
      <c r="U17" s="73" t="s">
        <v>12</v>
      </c>
      <c r="V17" s="73">
        <v>5</v>
      </c>
      <c r="W17" s="73" t="s">
        <v>138</v>
      </c>
      <c r="X17" s="92">
        <v>41718</v>
      </c>
      <c r="Y17" s="82">
        <v>0.59722222222222221</v>
      </c>
      <c r="Z17" s="73">
        <v>9.16</v>
      </c>
      <c r="AA17" s="73">
        <v>1</v>
      </c>
      <c r="AD17" s="89"/>
      <c r="AE17" s="89"/>
      <c r="AF17" s="90">
        <v>6.9</v>
      </c>
      <c r="AG17" s="73">
        <v>6.9</v>
      </c>
      <c r="AH17" s="73">
        <v>9.16</v>
      </c>
      <c r="AI17" s="73">
        <v>1</v>
      </c>
      <c r="AJ17" s="80" t="s">
        <v>212</v>
      </c>
      <c r="AK17" s="81">
        <v>41691</v>
      </c>
      <c r="AL17" s="97">
        <v>5</v>
      </c>
      <c r="AM17" s="82">
        <v>0.47569444444444442</v>
      </c>
      <c r="AN17" s="90">
        <v>24.1</v>
      </c>
      <c r="AO17" s="85">
        <v>4.26</v>
      </c>
      <c r="AP17" s="91">
        <f t="shared" si="0"/>
        <v>4.26</v>
      </c>
      <c r="AV17" s="73" t="s">
        <v>12</v>
      </c>
      <c r="AW17" s="73">
        <v>16</v>
      </c>
      <c r="AX17" s="80" t="s">
        <v>136</v>
      </c>
      <c r="AY17" s="81">
        <v>41705</v>
      </c>
      <c r="AZ17" s="82">
        <v>0.48958333333333331</v>
      </c>
      <c r="BA17" s="73">
        <v>3.72</v>
      </c>
      <c r="BB17" s="73">
        <v>1</v>
      </c>
      <c r="BE17" s="89"/>
      <c r="BF17" s="89">
        <v>5</v>
      </c>
      <c r="BG17" s="90">
        <v>2.15</v>
      </c>
      <c r="BH17" s="73">
        <v>2.15</v>
      </c>
    </row>
    <row r="18" spans="1:61" x14ac:dyDescent="0.25">
      <c r="A18" s="73">
        <v>1</v>
      </c>
      <c r="B18" s="73">
        <v>43</v>
      </c>
      <c r="C18" s="73" t="s">
        <v>202</v>
      </c>
      <c r="D18" s="92">
        <v>41650</v>
      </c>
      <c r="E18" s="82">
        <v>0.80069444444444438</v>
      </c>
      <c r="F18" s="95" t="s">
        <v>34</v>
      </c>
      <c r="G18" s="82" t="s">
        <v>38</v>
      </c>
      <c r="H18" s="73">
        <v>17.8</v>
      </c>
      <c r="I18" s="73">
        <v>2</v>
      </c>
      <c r="J18" s="73" t="s">
        <v>87</v>
      </c>
      <c r="K18" s="74" t="s">
        <v>12</v>
      </c>
      <c r="L18" s="83" t="s">
        <v>299</v>
      </c>
      <c r="M18" s="84">
        <v>1</v>
      </c>
      <c r="N18" s="85">
        <v>6.7</v>
      </c>
      <c r="O18" s="73">
        <f>N18*I18</f>
        <v>13.4</v>
      </c>
      <c r="P18" s="86">
        <v>17.8</v>
      </c>
      <c r="U18" s="73" t="s">
        <v>12</v>
      </c>
      <c r="V18" s="73">
        <v>9</v>
      </c>
      <c r="W18" s="80" t="s">
        <v>138</v>
      </c>
      <c r="X18" s="98">
        <v>41718.597222222219</v>
      </c>
      <c r="Y18" s="99">
        <v>0.59722222221898846</v>
      </c>
      <c r="AA18" s="73">
        <v>1</v>
      </c>
      <c r="AD18" s="89"/>
      <c r="AE18" s="89"/>
      <c r="AF18" s="90">
        <v>19.3</v>
      </c>
      <c r="AG18" s="73">
        <v>19.3</v>
      </c>
      <c r="AI18" s="73">
        <v>5</v>
      </c>
      <c r="AJ18" s="80" t="s">
        <v>212</v>
      </c>
      <c r="AK18" s="81">
        <v>41718</v>
      </c>
      <c r="AL18" s="97">
        <v>5</v>
      </c>
      <c r="AM18" s="82">
        <v>0.5625</v>
      </c>
      <c r="AN18" s="90">
        <v>4.59</v>
      </c>
      <c r="AO18" s="85">
        <v>4.55</v>
      </c>
      <c r="AP18" s="91">
        <f t="shared" si="0"/>
        <v>22.75</v>
      </c>
      <c r="AQ18" s="73">
        <v>34.6</v>
      </c>
      <c r="AV18" s="73" t="s">
        <v>12</v>
      </c>
      <c r="AW18" s="73">
        <v>22</v>
      </c>
      <c r="AX18" s="93" t="s">
        <v>136</v>
      </c>
      <c r="AY18" s="98">
        <v>41705.489583333336</v>
      </c>
      <c r="AZ18" s="99">
        <f>MOD(AY18,1)</f>
        <v>0.48958333333575865</v>
      </c>
      <c r="BB18" s="73">
        <v>1</v>
      </c>
      <c r="BE18" s="89"/>
      <c r="BF18" s="89">
        <v>6</v>
      </c>
      <c r="BG18" s="90">
        <v>5.66</v>
      </c>
      <c r="BH18" s="73">
        <v>5.66</v>
      </c>
    </row>
    <row r="19" spans="1:61" x14ac:dyDescent="0.25">
      <c r="A19" s="73">
        <v>1</v>
      </c>
      <c r="B19" s="73">
        <v>40</v>
      </c>
      <c r="C19" s="73" t="s">
        <v>203</v>
      </c>
      <c r="D19" s="92">
        <v>41651</v>
      </c>
      <c r="E19" s="82">
        <v>0.18472222222222223</v>
      </c>
      <c r="F19" s="95" t="s">
        <v>34</v>
      </c>
      <c r="G19" s="82" t="s">
        <v>38</v>
      </c>
      <c r="H19" s="73">
        <v>17.5</v>
      </c>
      <c r="I19" s="73">
        <v>2</v>
      </c>
      <c r="J19" s="73" t="s">
        <v>87</v>
      </c>
      <c r="K19" s="74" t="s">
        <v>12</v>
      </c>
      <c r="L19" s="83" t="s">
        <v>300</v>
      </c>
      <c r="M19" s="84">
        <v>1</v>
      </c>
      <c r="N19" s="85">
        <v>7.27</v>
      </c>
      <c r="O19" s="73">
        <f>N19*I19</f>
        <v>14.54</v>
      </c>
      <c r="P19" s="86">
        <v>17.5</v>
      </c>
      <c r="U19" s="73" t="s">
        <v>12</v>
      </c>
      <c r="V19" s="73">
        <v>28</v>
      </c>
      <c r="W19" s="80" t="s">
        <v>217</v>
      </c>
      <c r="X19" s="81">
        <v>41718</v>
      </c>
      <c r="Y19" s="82">
        <v>0.59027777777777779</v>
      </c>
      <c r="Z19" s="73">
        <v>6.96</v>
      </c>
      <c r="AA19" s="73">
        <v>1</v>
      </c>
      <c r="AB19" s="73" t="s">
        <v>185</v>
      </c>
      <c r="AC19" s="74" t="s">
        <v>12</v>
      </c>
      <c r="AD19" s="83" t="s">
        <v>301</v>
      </c>
      <c r="AE19" s="84">
        <v>1</v>
      </c>
      <c r="AF19" s="85">
        <v>3.1</v>
      </c>
      <c r="AG19" s="73">
        <v>3.1</v>
      </c>
      <c r="AH19" s="73">
        <v>6.96</v>
      </c>
      <c r="AI19" s="73">
        <v>1</v>
      </c>
      <c r="AJ19" s="80" t="s">
        <v>134</v>
      </c>
      <c r="AK19" s="98">
        <v>41653.645833333336</v>
      </c>
      <c r="AL19" s="97">
        <v>6</v>
      </c>
      <c r="AM19" s="99">
        <f>MOD(AK19,1)</f>
        <v>0.64583333333575865</v>
      </c>
      <c r="AN19" s="90">
        <v>22</v>
      </c>
      <c r="AO19" s="85">
        <v>7.19</v>
      </c>
      <c r="AP19" s="91">
        <f t="shared" si="0"/>
        <v>7.19</v>
      </c>
      <c r="AQ19" s="73">
        <v>9.19</v>
      </c>
      <c r="AV19" s="73" t="s">
        <v>12</v>
      </c>
      <c r="AW19" s="73">
        <v>7</v>
      </c>
      <c r="AX19" s="80" t="s">
        <v>136</v>
      </c>
      <c r="AY19" s="81">
        <v>41712</v>
      </c>
      <c r="AZ19" s="82">
        <v>0.51388888888888895</v>
      </c>
      <c r="BA19" s="73">
        <v>2.41</v>
      </c>
      <c r="BB19" s="73">
        <v>1</v>
      </c>
      <c r="BE19" s="89"/>
      <c r="BF19" s="89">
        <v>5</v>
      </c>
      <c r="BG19" s="90">
        <v>1.57</v>
      </c>
      <c r="BH19" s="73">
        <v>1.57</v>
      </c>
    </row>
    <row r="20" spans="1:61" x14ac:dyDescent="0.25">
      <c r="A20" s="73">
        <v>1</v>
      </c>
      <c r="B20" s="73">
        <v>5</v>
      </c>
      <c r="C20" s="73" t="s">
        <v>196</v>
      </c>
      <c r="D20" s="92">
        <v>41653</v>
      </c>
      <c r="E20" s="82">
        <v>0.32847222222222222</v>
      </c>
      <c r="F20" s="82" t="s">
        <v>34</v>
      </c>
      <c r="G20" s="82" t="s">
        <v>38</v>
      </c>
      <c r="H20" s="73">
        <v>8.4499999999999993</v>
      </c>
      <c r="I20" s="73">
        <v>1</v>
      </c>
      <c r="J20" s="73" t="s">
        <v>185</v>
      </c>
      <c r="K20" s="74" t="s">
        <v>12</v>
      </c>
      <c r="L20" s="83" t="s">
        <v>302</v>
      </c>
      <c r="M20" s="84">
        <v>1</v>
      </c>
      <c r="N20" s="85" t="s">
        <v>204</v>
      </c>
      <c r="O20" s="73">
        <v>11.1</v>
      </c>
      <c r="P20" s="86">
        <v>8.4499999999999993</v>
      </c>
      <c r="U20" s="73" t="s">
        <v>12</v>
      </c>
      <c r="V20" s="73">
        <v>17</v>
      </c>
      <c r="W20" s="80" t="s">
        <v>217</v>
      </c>
      <c r="X20" s="81">
        <v>41718</v>
      </c>
      <c r="Y20" s="82">
        <v>0.59027777777777779</v>
      </c>
      <c r="Z20" s="73">
        <v>6.96</v>
      </c>
      <c r="AA20" s="73">
        <v>1</v>
      </c>
      <c r="AD20" s="89"/>
      <c r="AE20" s="89"/>
      <c r="AF20" s="90">
        <v>3.37</v>
      </c>
      <c r="AG20" s="73">
        <v>3.37</v>
      </c>
      <c r="AH20" s="73">
        <v>6.96</v>
      </c>
      <c r="AI20" s="73">
        <v>2</v>
      </c>
      <c r="AJ20" s="93" t="s">
        <v>211</v>
      </c>
      <c r="AK20" s="98">
        <v>41670.5</v>
      </c>
      <c r="AL20" s="97">
        <v>6</v>
      </c>
      <c r="AM20" s="99">
        <f>MOD(AK20,1)</f>
        <v>0.5</v>
      </c>
      <c r="AN20" s="90">
        <v>34.5</v>
      </c>
      <c r="AO20" s="85">
        <v>8.98</v>
      </c>
      <c r="AP20" s="91">
        <f t="shared" si="0"/>
        <v>17.96</v>
      </c>
      <c r="AQ20" s="73">
        <v>17.399999999999999</v>
      </c>
      <c r="AV20" s="73" t="s">
        <v>12</v>
      </c>
      <c r="AW20" s="73">
        <v>3</v>
      </c>
      <c r="AX20" s="80" t="s">
        <v>136</v>
      </c>
      <c r="AY20" s="98">
        <v>41712.513888888891</v>
      </c>
      <c r="AZ20" s="99">
        <f>MOD(AY20,1)</f>
        <v>0.51388888889050577</v>
      </c>
      <c r="BB20" s="73">
        <v>1</v>
      </c>
      <c r="BE20" s="89"/>
      <c r="BF20" s="89">
        <v>7</v>
      </c>
      <c r="BG20" s="90">
        <v>3.82</v>
      </c>
      <c r="BH20" s="73">
        <v>3.82</v>
      </c>
    </row>
    <row r="21" spans="1:61" x14ac:dyDescent="0.25">
      <c r="A21" s="73">
        <v>1</v>
      </c>
      <c r="B21" s="73">
        <v>51</v>
      </c>
      <c r="C21" s="73" t="s">
        <v>205</v>
      </c>
      <c r="D21" s="92">
        <v>41684</v>
      </c>
      <c r="E21" s="82">
        <v>0.50277777777777777</v>
      </c>
      <c r="F21" s="82" t="s">
        <v>34</v>
      </c>
      <c r="G21" s="82" t="s">
        <v>38</v>
      </c>
      <c r="H21" s="73">
        <v>34.6</v>
      </c>
      <c r="I21" s="73">
        <v>5</v>
      </c>
      <c r="J21" s="73" t="s">
        <v>17</v>
      </c>
      <c r="K21" s="74" t="s">
        <v>12</v>
      </c>
      <c r="L21" s="83" t="s">
        <v>303</v>
      </c>
      <c r="M21" s="84">
        <v>1</v>
      </c>
      <c r="N21" s="85">
        <v>6.21</v>
      </c>
      <c r="O21" s="73">
        <f>N21*I21</f>
        <v>31.05</v>
      </c>
      <c r="P21" s="86">
        <v>34.6</v>
      </c>
      <c r="U21" s="73" t="s">
        <v>12</v>
      </c>
      <c r="V21" s="73">
        <v>32</v>
      </c>
      <c r="W21" s="93" t="s">
        <v>213</v>
      </c>
      <c r="X21" s="98">
        <v>41691.489583333336</v>
      </c>
      <c r="Y21" s="99">
        <v>0.48958333333575865</v>
      </c>
      <c r="Z21" s="73">
        <v>8.32</v>
      </c>
      <c r="AA21" s="73">
        <v>1</v>
      </c>
      <c r="AB21" s="73" t="s">
        <v>185</v>
      </c>
      <c r="AC21" s="74" t="s">
        <v>12</v>
      </c>
      <c r="AD21" s="83" t="s">
        <v>304</v>
      </c>
      <c r="AE21" s="84">
        <v>1</v>
      </c>
      <c r="AF21" s="85">
        <v>6.63</v>
      </c>
      <c r="AG21" s="73">
        <v>6.63</v>
      </c>
      <c r="AH21" s="73">
        <v>8.32</v>
      </c>
      <c r="AI21" s="73">
        <v>1</v>
      </c>
      <c r="AJ21" s="80" t="s">
        <v>135</v>
      </c>
      <c r="AK21" s="81">
        <v>41689</v>
      </c>
      <c r="AL21" s="97">
        <v>5</v>
      </c>
      <c r="AM21" s="82">
        <v>0.45833333333333331</v>
      </c>
      <c r="AN21" s="90">
        <v>2.77</v>
      </c>
      <c r="AO21" s="85">
        <v>2.97</v>
      </c>
      <c r="AP21" s="91">
        <f t="shared" si="0"/>
        <v>2.97</v>
      </c>
      <c r="AQ21" s="73">
        <v>3.37</v>
      </c>
      <c r="AV21" s="73" t="s">
        <v>12</v>
      </c>
      <c r="AW21" s="73">
        <v>23</v>
      </c>
      <c r="AX21" s="80" t="s">
        <v>136</v>
      </c>
      <c r="AY21" s="81">
        <v>41718</v>
      </c>
      <c r="AZ21" s="82">
        <v>0.57638888888888895</v>
      </c>
      <c r="BA21" s="73">
        <v>2.23</v>
      </c>
      <c r="BB21" s="73">
        <v>1</v>
      </c>
      <c r="BC21" s="73" t="s">
        <v>185</v>
      </c>
      <c r="BD21" s="74" t="s">
        <v>12</v>
      </c>
      <c r="BE21" s="83" t="s">
        <v>305</v>
      </c>
      <c r="BF21" s="84">
        <v>1</v>
      </c>
      <c r="BG21" s="85">
        <v>1.35</v>
      </c>
      <c r="BH21" s="73">
        <v>1.35</v>
      </c>
      <c r="BI21" s="73">
        <v>2.23</v>
      </c>
    </row>
    <row r="22" spans="1:61" x14ac:dyDescent="0.25">
      <c r="A22" s="73">
        <v>1</v>
      </c>
      <c r="B22" s="73">
        <v>37</v>
      </c>
      <c r="C22" s="80" t="s">
        <v>41</v>
      </c>
      <c r="D22" s="81">
        <v>41688</v>
      </c>
      <c r="E22" s="82">
        <v>0.7993055555555556</v>
      </c>
      <c r="F22" s="95" t="s">
        <v>34</v>
      </c>
      <c r="G22" s="82" t="s">
        <v>38</v>
      </c>
      <c r="H22" s="73">
        <v>28.2</v>
      </c>
      <c r="I22" s="73">
        <v>2</v>
      </c>
      <c r="J22" s="73" t="s">
        <v>87</v>
      </c>
      <c r="K22" s="74" t="s">
        <v>12</v>
      </c>
      <c r="L22" s="83" t="s">
        <v>306</v>
      </c>
      <c r="M22" s="84">
        <v>1</v>
      </c>
      <c r="N22" s="85" t="s">
        <v>206</v>
      </c>
      <c r="O22" s="73">
        <f>12.6*2</f>
        <v>25.2</v>
      </c>
      <c r="P22" s="86">
        <v>28.2</v>
      </c>
      <c r="U22" s="73" t="s">
        <v>12</v>
      </c>
      <c r="V22" s="73">
        <v>19</v>
      </c>
      <c r="W22" s="93" t="s">
        <v>213</v>
      </c>
      <c r="X22" s="98">
        <v>41691.489583333336</v>
      </c>
      <c r="Y22" s="99">
        <v>0.48958333333575865</v>
      </c>
      <c r="Z22" s="73">
        <v>8.32</v>
      </c>
      <c r="AA22" s="73">
        <v>1</v>
      </c>
      <c r="AD22" s="89"/>
      <c r="AE22" s="89"/>
      <c r="AF22" s="90">
        <v>18.3</v>
      </c>
      <c r="AG22" s="73">
        <v>18.3</v>
      </c>
      <c r="AH22" s="73">
        <v>8.32</v>
      </c>
      <c r="AI22" s="73">
        <v>1</v>
      </c>
      <c r="AJ22" s="80" t="s">
        <v>135</v>
      </c>
      <c r="AK22" s="81">
        <v>41718</v>
      </c>
      <c r="AL22" s="97">
        <v>5</v>
      </c>
      <c r="AM22" s="82">
        <v>0.54861111111111105</v>
      </c>
      <c r="AN22" s="90">
        <v>4.7300000000000004</v>
      </c>
      <c r="AO22" s="85">
        <v>9.4499999999999993</v>
      </c>
      <c r="AP22" s="91">
        <f t="shared" si="0"/>
        <v>9.4499999999999993</v>
      </c>
      <c r="AQ22" s="73">
        <v>14</v>
      </c>
      <c r="AV22" s="73" t="s">
        <v>12</v>
      </c>
      <c r="AW22" s="73">
        <v>9</v>
      </c>
      <c r="AX22" s="80" t="s">
        <v>136</v>
      </c>
      <c r="AY22" s="81">
        <v>41718</v>
      </c>
      <c r="AZ22" s="82">
        <v>0.57638888888888895</v>
      </c>
      <c r="BA22" s="73">
        <v>2.23</v>
      </c>
      <c r="BB22" s="73">
        <v>1</v>
      </c>
      <c r="BE22" s="89"/>
      <c r="BF22" s="89">
        <v>5</v>
      </c>
      <c r="BG22" s="90">
        <v>1.38</v>
      </c>
      <c r="BH22" s="73">
        <v>1.38</v>
      </c>
    </row>
    <row r="23" spans="1:61" x14ac:dyDescent="0.25">
      <c r="A23" s="73">
        <v>1</v>
      </c>
      <c r="B23" s="73">
        <v>39</v>
      </c>
      <c r="C23" s="80" t="s">
        <v>200</v>
      </c>
      <c r="D23" s="81">
        <v>41690</v>
      </c>
      <c r="E23" s="82">
        <v>0.69305555555555554</v>
      </c>
      <c r="F23" s="95" t="s">
        <v>34</v>
      </c>
      <c r="G23" s="82" t="s">
        <v>38</v>
      </c>
      <c r="H23" s="73">
        <v>28.3</v>
      </c>
      <c r="I23" s="73">
        <v>2</v>
      </c>
      <c r="J23" s="73" t="s">
        <v>87</v>
      </c>
      <c r="K23" s="74" t="s">
        <v>12</v>
      </c>
      <c r="L23" s="83" t="s">
        <v>307</v>
      </c>
      <c r="M23" s="84">
        <v>1</v>
      </c>
      <c r="N23" s="85" t="s">
        <v>207</v>
      </c>
      <c r="O23" s="73">
        <f>11.9*I23</f>
        <v>23.8</v>
      </c>
      <c r="P23" s="86">
        <v>28.3</v>
      </c>
      <c r="U23" s="73" t="s">
        <v>12</v>
      </c>
      <c r="V23" s="73">
        <v>24</v>
      </c>
      <c r="W23" s="80" t="s">
        <v>216</v>
      </c>
      <c r="X23" s="81">
        <v>41718</v>
      </c>
      <c r="Y23" s="82">
        <v>0.57986111111111105</v>
      </c>
      <c r="Z23" s="73">
        <v>8.2799999999999994</v>
      </c>
      <c r="AA23" s="73">
        <v>1</v>
      </c>
      <c r="AB23" s="73" t="s">
        <v>185</v>
      </c>
      <c r="AC23" s="74" t="s">
        <v>12</v>
      </c>
      <c r="AD23" s="83" t="s">
        <v>308</v>
      </c>
      <c r="AE23" s="84">
        <v>1</v>
      </c>
      <c r="AF23" s="85">
        <v>5.77</v>
      </c>
      <c r="AG23" s="73">
        <v>5.77</v>
      </c>
      <c r="AH23" s="73">
        <v>8.2799999999999994</v>
      </c>
      <c r="AI23" s="73">
        <v>2</v>
      </c>
      <c r="AJ23" s="80" t="s">
        <v>211</v>
      </c>
      <c r="AK23" s="81">
        <v>41712</v>
      </c>
      <c r="AL23" s="97">
        <v>5</v>
      </c>
      <c r="AM23" s="82">
        <v>0.51041666666666663</v>
      </c>
      <c r="AN23" s="90">
        <v>6.34</v>
      </c>
      <c r="AO23" s="85">
        <v>6.78</v>
      </c>
      <c r="AP23" s="91">
        <f t="shared" si="0"/>
        <v>13.56</v>
      </c>
      <c r="AQ23" s="73">
        <v>21.3</v>
      </c>
      <c r="AV23" s="73" t="s">
        <v>12</v>
      </c>
      <c r="AW23" s="73">
        <v>6</v>
      </c>
      <c r="AX23" s="80" t="s">
        <v>136</v>
      </c>
      <c r="AY23" s="98">
        <v>41718.576388888891</v>
      </c>
      <c r="AZ23" s="99">
        <f>MOD(AY23,1)</f>
        <v>0.57638888889050577</v>
      </c>
      <c r="BB23" s="73">
        <v>1</v>
      </c>
      <c r="BE23" s="89"/>
      <c r="BF23" s="89">
        <v>7</v>
      </c>
      <c r="BG23" s="90">
        <v>3.32</v>
      </c>
      <c r="BH23" s="73">
        <v>3.32</v>
      </c>
    </row>
    <row r="24" spans="1:61" x14ac:dyDescent="0.25">
      <c r="A24" s="73">
        <v>1</v>
      </c>
      <c r="B24" s="73">
        <v>42</v>
      </c>
      <c r="C24" s="73" t="s">
        <v>208</v>
      </c>
      <c r="D24" s="92">
        <v>41691</v>
      </c>
      <c r="E24" s="82">
        <v>0.28333333333333333</v>
      </c>
      <c r="F24" s="95" t="s">
        <v>34</v>
      </c>
      <c r="G24" s="82" t="s">
        <v>38</v>
      </c>
      <c r="H24" s="73">
        <v>19.3</v>
      </c>
      <c r="I24" s="73">
        <v>2</v>
      </c>
      <c r="J24" s="73" t="s">
        <v>87</v>
      </c>
      <c r="K24" s="74" t="s">
        <v>12</v>
      </c>
      <c r="L24" s="83" t="s">
        <v>309</v>
      </c>
      <c r="M24" s="84">
        <v>1</v>
      </c>
      <c r="N24" s="85">
        <v>8.42</v>
      </c>
      <c r="O24" s="73">
        <f>N24*I24</f>
        <v>16.84</v>
      </c>
      <c r="P24" s="86">
        <v>19.3</v>
      </c>
      <c r="U24" s="73" t="s">
        <v>12</v>
      </c>
      <c r="V24" s="73">
        <v>11</v>
      </c>
      <c r="W24" s="80" t="s">
        <v>216</v>
      </c>
      <c r="X24" s="81">
        <v>41718</v>
      </c>
      <c r="Y24" s="82">
        <v>0.57986111111111105</v>
      </c>
      <c r="Z24" s="73">
        <v>8.2799999999999994</v>
      </c>
      <c r="AA24" s="73">
        <v>1</v>
      </c>
      <c r="AD24" s="89"/>
      <c r="AE24" s="89"/>
      <c r="AF24" s="90">
        <v>5.94</v>
      </c>
      <c r="AG24" s="73">
        <v>5.94</v>
      </c>
      <c r="AH24" s="73">
        <v>8.2799999999999994</v>
      </c>
      <c r="AI24" s="73">
        <v>2</v>
      </c>
      <c r="AJ24" s="80" t="s">
        <v>134</v>
      </c>
      <c r="AK24" s="81">
        <v>41712</v>
      </c>
      <c r="AL24" s="89">
        <v>6</v>
      </c>
      <c r="AM24" s="82">
        <v>0.50347222222222221</v>
      </c>
      <c r="AN24" s="90">
        <v>9.4700000000000006</v>
      </c>
      <c r="AO24" s="85">
        <v>4.42</v>
      </c>
      <c r="AP24" s="91">
        <f t="shared" si="0"/>
        <v>8.84</v>
      </c>
      <c r="AQ24" s="73">
        <v>15.9</v>
      </c>
      <c r="AR24" s="73">
        <v>11.9</v>
      </c>
      <c r="AV24" s="73" t="s">
        <v>12</v>
      </c>
      <c r="AW24" s="73">
        <v>21</v>
      </c>
      <c r="AX24" s="73" t="s">
        <v>138</v>
      </c>
      <c r="AY24" s="92">
        <v>41718</v>
      </c>
      <c r="AZ24" s="82">
        <v>0.59722222222222221</v>
      </c>
      <c r="BA24" s="73">
        <v>9.16</v>
      </c>
      <c r="BB24" s="73">
        <v>1</v>
      </c>
      <c r="BC24" s="73" t="s">
        <v>185</v>
      </c>
      <c r="BD24" s="74" t="s">
        <v>12</v>
      </c>
      <c r="BE24" s="83" t="s">
        <v>296</v>
      </c>
      <c r="BF24" s="84">
        <v>1</v>
      </c>
      <c r="BG24" s="85">
        <v>6.92</v>
      </c>
      <c r="BH24" s="73">
        <v>6.92</v>
      </c>
      <c r="BI24" s="73">
        <v>9.16</v>
      </c>
    </row>
    <row r="25" spans="1:61" x14ac:dyDescent="0.25">
      <c r="A25" s="73">
        <v>1</v>
      </c>
      <c r="B25" s="73">
        <v>48</v>
      </c>
      <c r="C25" s="73" t="s">
        <v>46</v>
      </c>
      <c r="D25" s="92">
        <v>41701</v>
      </c>
      <c r="E25" s="82">
        <v>0.99444444444444446</v>
      </c>
      <c r="F25" s="82" t="s">
        <v>34</v>
      </c>
      <c r="G25" s="82" t="s">
        <v>38</v>
      </c>
      <c r="H25" s="73">
        <v>29.6</v>
      </c>
      <c r="I25" s="73">
        <v>2</v>
      </c>
      <c r="J25" s="73" t="s">
        <v>87</v>
      </c>
      <c r="K25" s="74" t="s">
        <v>12</v>
      </c>
      <c r="L25" s="83" t="s">
        <v>287</v>
      </c>
      <c r="M25" s="84">
        <v>1</v>
      </c>
      <c r="N25" s="85" t="s">
        <v>209</v>
      </c>
      <c r="O25" s="73">
        <f>11.3*I25</f>
        <v>22.6</v>
      </c>
      <c r="P25" s="86">
        <v>29.6</v>
      </c>
      <c r="U25" s="73" t="s">
        <v>12</v>
      </c>
      <c r="V25" s="73">
        <v>55</v>
      </c>
      <c r="W25" s="93" t="s">
        <v>132</v>
      </c>
      <c r="X25" s="98">
        <v>41689.46875</v>
      </c>
      <c r="Y25" s="99">
        <v>0.46875</v>
      </c>
      <c r="Z25" s="73">
        <v>60</v>
      </c>
      <c r="AA25" s="73">
        <v>10</v>
      </c>
      <c r="AB25" s="73" t="s">
        <v>13</v>
      </c>
      <c r="AC25" s="74" t="s">
        <v>12</v>
      </c>
      <c r="AD25" s="83" t="s">
        <v>310</v>
      </c>
      <c r="AE25" s="84">
        <v>1</v>
      </c>
      <c r="AF25" s="85">
        <v>4.99</v>
      </c>
      <c r="AG25" s="73">
        <v>49.900000000000006</v>
      </c>
      <c r="AH25" s="73">
        <v>60</v>
      </c>
      <c r="AI25" s="73">
        <v>1</v>
      </c>
      <c r="AJ25" s="80" t="s">
        <v>215</v>
      </c>
      <c r="AK25" s="81">
        <v>41712</v>
      </c>
      <c r="AL25" s="89">
        <v>5</v>
      </c>
      <c r="AM25" s="82">
        <v>0.50694444444444442</v>
      </c>
      <c r="AN25" s="90">
        <v>2.57</v>
      </c>
      <c r="AO25" s="85">
        <v>2.63</v>
      </c>
      <c r="AP25" s="91">
        <f t="shared" si="0"/>
        <v>2.63</v>
      </c>
      <c r="AQ25" s="73">
        <v>4.16</v>
      </c>
      <c r="AR25" s="73">
        <v>3.5</v>
      </c>
      <c r="AV25" s="73" t="s">
        <v>12</v>
      </c>
      <c r="AW25" s="73">
        <v>5</v>
      </c>
      <c r="AX25" s="73" t="s">
        <v>138</v>
      </c>
      <c r="AY25" s="92">
        <v>41718</v>
      </c>
      <c r="AZ25" s="82">
        <v>0.59722222222222221</v>
      </c>
      <c r="BA25" s="73">
        <v>9.16</v>
      </c>
      <c r="BB25" s="73">
        <v>1</v>
      </c>
      <c r="BE25" s="89"/>
      <c r="BF25" s="89">
        <v>5</v>
      </c>
      <c r="BG25" s="90">
        <v>6.9</v>
      </c>
      <c r="BH25" s="73">
        <v>6.9</v>
      </c>
    </row>
    <row r="26" spans="1:61" x14ac:dyDescent="0.25">
      <c r="A26" s="73">
        <v>1</v>
      </c>
      <c r="B26" s="73">
        <v>49</v>
      </c>
      <c r="C26" s="73" t="s">
        <v>59</v>
      </c>
      <c r="D26" s="92">
        <v>41707</v>
      </c>
      <c r="E26" s="82">
        <v>0.43402777777777773</v>
      </c>
      <c r="F26" s="82" t="s">
        <v>34</v>
      </c>
      <c r="G26" s="82" t="s">
        <v>38</v>
      </c>
      <c r="H26" s="73">
        <v>26.8</v>
      </c>
      <c r="I26" s="73">
        <v>2</v>
      </c>
      <c r="J26" s="73" t="s">
        <v>87</v>
      </c>
      <c r="K26" s="74" t="s">
        <v>12</v>
      </c>
      <c r="L26" s="83" t="s">
        <v>293</v>
      </c>
      <c r="M26" s="84">
        <v>1</v>
      </c>
      <c r="N26" s="85" t="s">
        <v>210</v>
      </c>
      <c r="O26" s="73">
        <f>11.4*I26</f>
        <v>22.8</v>
      </c>
      <c r="P26" s="86">
        <v>26.8</v>
      </c>
      <c r="U26" s="73" t="s">
        <v>12</v>
      </c>
      <c r="V26" s="73">
        <v>17</v>
      </c>
      <c r="W26" s="93" t="s">
        <v>132</v>
      </c>
      <c r="X26" s="98">
        <v>41689.46875</v>
      </c>
      <c r="Y26" s="99">
        <v>0.46875</v>
      </c>
      <c r="Z26" s="73">
        <v>60</v>
      </c>
      <c r="AA26" s="73">
        <v>10</v>
      </c>
      <c r="AD26" s="89"/>
      <c r="AE26" s="89"/>
      <c r="AF26" s="90">
        <v>30.5</v>
      </c>
      <c r="AG26" s="73">
        <v>305</v>
      </c>
      <c r="AH26" s="73">
        <v>60</v>
      </c>
      <c r="AI26" s="73">
        <v>1</v>
      </c>
      <c r="AJ26" s="80" t="s">
        <v>116</v>
      </c>
      <c r="AK26" s="81">
        <v>41705</v>
      </c>
      <c r="AL26" s="100">
        <v>5</v>
      </c>
      <c r="AM26" s="82">
        <v>5.2777777777777778E-2</v>
      </c>
      <c r="AN26" s="90">
        <v>6.73</v>
      </c>
      <c r="AO26" s="85">
        <v>5.65</v>
      </c>
      <c r="AP26" s="91">
        <f t="shared" si="0"/>
        <v>5.65</v>
      </c>
      <c r="AQ26" s="73">
        <v>7.39</v>
      </c>
      <c r="AR26" s="73">
        <v>5.01</v>
      </c>
      <c r="AV26" s="73" t="s">
        <v>12</v>
      </c>
      <c r="AW26" s="73">
        <v>28</v>
      </c>
      <c r="AX26" s="80" t="s">
        <v>217</v>
      </c>
      <c r="AY26" s="81">
        <v>41718</v>
      </c>
      <c r="AZ26" s="82">
        <v>0.59027777777777779</v>
      </c>
      <c r="BA26" s="73">
        <v>6.96</v>
      </c>
      <c r="BB26" s="73">
        <v>1</v>
      </c>
      <c r="BC26" s="73" t="s">
        <v>185</v>
      </c>
      <c r="BD26" s="74" t="s">
        <v>12</v>
      </c>
      <c r="BE26" s="83" t="s">
        <v>301</v>
      </c>
      <c r="BF26" s="84">
        <v>1</v>
      </c>
      <c r="BG26" s="85">
        <v>3.1</v>
      </c>
      <c r="BH26" s="73">
        <v>3.1</v>
      </c>
      <c r="BI26" s="73">
        <v>6.96</v>
      </c>
    </row>
    <row r="27" spans="1:61" x14ac:dyDescent="0.25">
      <c r="A27" s="73">
        <v>1</v>
      </c>
      <c r="B27" s="73">
        <v>50</v>
      </c>
      <c r="C27" s="73" t="s">
        <v>39</v>
      </c>
      <c r="D27" s="92">
        <v>41739</v>
      </c>
      <c r="E27" s="82">
        <v>0.61319444444444449</v>
      </c>
      <c r="F27" s="82" t="s">
        <v>34</v>
      </c>
      <c r="G27" s="82" t="s">
        <v>38</v>
      </c>
      <c r="H27" s="73">
        <v>18.600000000000001</v>
      </c>
      <c r="I27" s="73">
        <v>2</v>
      </c>
      <c r="J27" s="73" t="s">
        <v>87</v>
      </c>
      <c r="K27" s="74" t="s">
        <v>12</v>
      </c>
      <c r="L27" s="83" t="s">
        <v>290</v>
      </c>
      <c r="M27" s="84">
        <v>1</v>
      </c>
      <c r="N27" s="85">
        <v>8.2799999999999994</v>
      </c>
      <c r="O27" s="73">
        <f>N27*I27</f>
        <v>16.559999999999999</v>
      </c>
      <c r="P27" s="86">
        <v>18.600000000000001</v>
      </c>
      <c r="U27" s="73" t="s">
        <v>12</v>
      </c>
      <c r="V27" s="73">
        <v>44</v>
      </c>
      <c r="W27" s="80" t="s">
        <v>134</v>
      </c>
      <c r="X27" s="81">
        <v>41712</v>
      </c>
      <c r="Y27" s="82">
        <v>0.50347222222222221</v>
      </c>
      <c r="Z27" s="73">
        <v>15.9</v>
      </c>
      <c r="AA27" s="73">
        <v>2</v>
      </c>
      <c r="AB27" s="73" t="s">
        <v>87</v>
      </c>
      <c r="AC27" s="74" t="s">
        <v>12</v>
      </c>
      <c r="AD27" s="83" t="s">
        <v>311</v>
      </c>
      <c r="AE27" s="84">
        <v>1</v>
      </c>
      <c r="AF27" s="85">
        <v>4.42</v>
      </c>
      <c r="AG27" s="73">
        <v>8.84</v>
      </c>
      <c r="AH27" s="73">
        <v>15.9</v>
      </c>
      <c r="AI27" s="73">
        <v>1</v>
      </c>
      <c r="AJ27" s="73" t="s">
        <v>122</v>
      </c>
      <c r="AK27" s="92">
        <v>41726</v>
      </c>
      <c r="AL27" s="100">
        <v>5</v>
      </c>
      <c r="AM27" s="82">
        <v>0.44513888888888892</v>
      </c>
      <c r="AN27" s="90">
        <v>7.7700000000000005E-2</v>
      </c>
      <c r="AO27" s="85">
        <v>3.8800000000000001E-2</v>
      </c>
      <c r="AP27" s="91">
        <f t="shared" si="0"/>
        <v>3.8800000000000001E-2</v>
      </c>
      <c r="AQ27" s="73" t="e">
        <f>NA()</f>
        <v>#N/A</v>
      </c>
      <c r="AR27" s="73" t="e">
        <f>NA()</f>
        <v>#N/A</v>
      </c>
      <c r="AV27" s="73" t="s">
        <v>12</v>
      </c>
      <c r="AW27" s="73">
        <v>17</v>
      </c>
      <c r="AX27" s="80" t="s">
        <v>217</v>
      </c>
      <c r="AY27" s="81">
        <v>41718</v>
      </c>
      <c r="AZ27" s="82">
        <v>0.59027777777777779</v>
      </c>
      <c r="BA27" s="73">
        <v>6.96</v>
      </c>
      <c r="BB27" s="73">
        <v>1</v>
      </c>
      <c r="BE27" s="89"/>
      <c r="BF27" s="89">
        <v>5</v>
      </c>
      <c r="BG27" s="90">
        <v>3.37</v>
      </c>
      <c r="BH27" s="73">
        <v>3.37</v>
      </c>
    </row>
    <row r="28" spans="1:61" x14ac:dyDescent="0.25">
      <c r="A28" s="73">
        <v>1</v>
      </c>
      <c r="B28" s="73">
        <v>46</v>
      </c>
      <c r="C28" s="93" t="s">
        <v>211</v>
      </c>
      <c r="D28" s="98">
        <v>41670.5</v>
      </c>
      <c r="E28" s="99">
        <f>MOD(D28,1)</f>
        <v>0.5</v>
      </c>
      <c r="F28" s="82" t="s">
        <v>89</v>
      </c>
      <c r="G28" s="82" t="s">
        <v>16</v>
      </c>
      <c r="H28" s="73">
        <v>17.399999999999999</v>
      </c>
      <c r="I28" s="73">
        <v>2</v>
      </c>
      <c r="J28" s="73" t="s">
        <v>87</v>
      </c>
      <c r="K28" s="74" t="s">
        <v>12</v>
      </c>
      <c r="L28" s="83" t="s">
        <v>312</v>
      </c>
      <c r="M28" s="84">
        <v>1</v>
      </c>
      <c r="N28" s="85">
        <v>8.98</v>
      </c>
      <c r="O28" s="73">
        <f>N28*I28</f>
        <v>17.96</v>
      </c>
      <c r="P28" s="86">
        <v>17.399999999999999</v>
      </c>
      <c r="U28" s="73" t="s">
        <v>12</v>
      </c>
      <c r="V28" s="73">
        <v>19</v>
      </c>
      <c r="W28" s="80" t="s">
        <v>134</v>
      </c>
      <c r="X28" s="81">
        <v>41712</v>
      </c>
      <c r="Y28" s="82">
        <v>0.50347222222222221</v>
      </c>
      <c r="Z28" s="73">
        <v>15.9</v>
      </c>
      <c r="AA28" s="73">
        <v>2</v>
      </c>
      <c r="AD28" s="89"/>
      <c r="AE28" s="89"/>
      <c r="AF28" s="90">
        <v>9.4700000000000006</v>
      </c>
      <c r="AG28" s="73">
        <v>18.940000000000001</v>
      </c>
      <c r="AH28" s="73">
        <v>15.9</v>
      </c>
      <c r="AJ28" s="93" t="s">
        <v>24</v>
      </c>
      <c r="AK28" s="94">
        <v>41685.729861111111</v>
      </c>
      <c r="AL28" s="95">
        <v>0.72986111111094942</v>
      </c>
      <c r="AV28" s="73" t="s">
        <v>12</v>
      </c>
      <c r="AW28" s="73">
        <v>32</v>
      </c>
      <c r="AX28" s="93" t="s">
        <v>213</v>
      </c>
      <c r="AY28" s="98">
        <v>41691.489583333336</v>
      </c>
      <c r="AZ28" s="99">
        <f>MOD(AY28,1)</f>
        <v>0.48958333333575865</v>
      </c>
      <c r="BA28" s="73">
        <v>8.32</v>
      </c>
      <c r="BB28" s="73">
        <v>1</v>
      </c>
      <c r="BC28" s="73" t="s">
        <v>185</v>
      </c>
      <c r="BD28" s="74" t="s">
        <v>12</v>
      </c>
      <c r="BE28" s="83" t="s">
        <v>304</v>
      </c>
      <c r="BF28" s="84">
        <v>1</v>
      </c>
      <c r="BG28" s="85">
        <v>6.63</v>
      </c>
      <c r="BH28" s="73">
        <v>6.63</v>
      </c>
      <c r="BI28" s="73">
        <v>8.32</v>
      </c>
    </row>
    <row r="29" spans="1:61" x14ac:dyDescent="0.25">
      <c r="A29" s="73">
        <v>1</v>
      </c>
      <c r="B29" s="73">
        <v>45</v>
      </c>
      <c r="C29" s="80" t="s">
        <v>211</v>
      </c>
      <c r="D29" s="81">
        <v>41712</v>
      </c>
      <c r="E29" s="82">
        <v>0.51041666666666663</v>
      </c>
      <c r="F29" s="82" t="s">
        <v>89</v>
      </c>
      <c r="G29" s="82" t="s">
        <v>16</v>
      </c>
      <c r="H29" s="73">
        <v>21.3</v>
      </c>
      <c r="I29" s="73">
        <v>2</v>
      </c>
      <c r="J29" s="73" t="s">
        <v>87</v>
      </c>
      <c r="K29" s="74" t="s">
        <v>12</v>
      </c>
      <c r="L29" s="83" t="s">
        <v>313</v>
      </c>
      <c r="M29" s="84">
        <v>1</v>
      </c>
      <c r="N29" s="85">
        <v>6.78</v>
      </c>
      <c r="O29" s="73">
        <f>N29*I29</f>
        <v>13.56</v>
      </c>
      <c r="P29" s="86">
        <v>21.3</v>
      </c>
      <c r="U29" s="73" t="s">
        <v>12</v>
      </c>
      <c r="V29" s="73">
        <v>29</v>
      </c>
      <c r="W29" s="80" t="s">
        <v>215</v>
      </c>
      <c r="X29" s="81">
        <v>41712</v>
      </c>
      <c r="Y29" s="82">
        <v>0.50694444444444442</v>
      </c>
      <c r="Z29" s="73">
        <v>4.16</v>
      </c>
      <c r="AA29" s="73">
        <v>1</v>
      </c>
      <c r="AB29" s="73" t="s">
        <v>185</v>
      </c>
      <c r="AC29" s="74" t="s">
        <v>12</v>
      </c>
      <c r="AD29" s="83" t="s">
        <v>314</v>
      </c>
      <c r="AE29" s="84">
        <v>1</v>
      </c>
      <c r="AF29" s="85">
        <v>2.63</v>
      </c>
      <c r="AG29" s="73">
        <v>2.63</v>
      </c>
      <c r="AH29" s="73">
        <v>4.16</v>
      </c>
      <c r="AJ29" s="93" t="s">
        <v>315</v>
      </c>
      <c r="AK29" s="94">
        <v>41688.163888888892</v>
      </c>
      <c r="AL29" s="95">
        <v>0.16388888889196096</v>
      </c>
      <c r="AV29" s="73" t="s">
        <v>12</v>
      </c>
      <c r="AW29" s="73">
        <v>19</v>
      </c>
      <c r="AX29" s="93" t="s">
        <v>213</v>
      </c>
      <c r="AY29" s="98">
        <v>41691.489583333336</v>
      </c>
      <c r="AZ29" s="99">
        <f>MOD(AY29,1)</f>
        <v>0.48958333333575865</v>
      </c>
      <c r="BA29" s="73">
        <v>8.32</v>
      </c>
      <c r="BB29" s="73">
        <v>1</v>
      </c>
      <c r="BE29" s="89"/>
      <c r="BF29" s="89">
        <v>6</v>
      </c>
      <c r="BG29" s="90">
        <v>18.3</v>
      </c>
      <c r="BH29" s="73">
        <v>18.3</v>
      </c>
    </row>
    <row r="30" spans="1:61" x14ac:dyDescent="0.25">
      <c r="A30" s="73">
        <v>1</v>
      </c>
      <c r="B30" s="73">
        <v>18</v>
      </c>
      <c r="C30" s="80" t="s">
        <v>111</v>
      </c>
      <c r="D30" s="81">
        <v>41682</v>
      </c>
      <c r="E30" s="82">
        <v>0.59861111111111109</v>
      </c>
      <c r="F30" s="82" t="s">
        <v>89</v>
      </c>
      <c r="G30" s="82" t="s">
        <v>25</v>
      </c>
      <c r="H30" s="73">
        <v>2.4700000000000002</v>
      </c>
      <c r="I30" s="73">
        <v>1</v>
      </c>
      <c r="J30" s="73" t="s">
        <v>185</v>
      </c>
      <c r="K30" s="74" t="s">
        <v>12</v>
      </c>
      <c r="L30" s="83" t="s">
        <v>316</v>
      </c>
      <c r="M30" s="84">
        <v>1</v>
      </c>
      <c r="N30" s="85">
        <v>1.22</v>
      </c>
      <c r="O30" s="73">
        <f t="shared" ref="O30:O42" si="2">N30</f>
        <v>1.22</v>
      </c>
      <c r="P30" s="86">
        <v>2.4700000000000002</v>
      </c>
      <c r="U30" s="73" t="s">
        <v>12</v>
      </c>
      <c r="V30" s="73">
        <v>21</v>
      </c>
      <c r="W30" s="80" t="s">
        <v>215</v>
      </c>
      <c r="X30" s="81">
        <v>41712</v>
      </c>
      <c r="Y30" s="82">
        <v>0.50694444444444442</v>
      </c>
      <c r="Z30" s="73">
        <v>4.16</v>
      </c>
      <c r="AA30" s="73">
        <v>1</v>
      </c>
      <c r="AD30" s="89"/>
      <c r="AE30" s="89"/>
      <c r="AF30" s="90">
        <v>2.57</v>
      </c>
      <c r="AG30" s="73">
        <v>2.57</v>
      </c>
      <c r="AH30" s="73">
        <v>4.16</v>
      </c>
      <c r="AJ30" s="102" t="s">
        <v>29</v>
      </c>
      <c r="AK30" s="103">
        <v>41687.513194444444</v>
      </c>
      <c r="AL30" s="95">
        <v>0.51319444444379769</v>
      </c>
      <c r="AV30" s="73" t="s">
        <v>12</v>
      </c>
      <c r="AW30" s="73">
        <v>24</v>
      </c>
      <c r="AX30" s="80" t="s">
        <v>216</v>
      </c>
      <c r="AY30" s="81">
        <v>41718</v>
      </c>
      <c r="AZ30" s="82">
        <v>0.57986111111111105</v>
      </c>
      <c r="BA30" s="73">
        <v>8.2799999999999994</v>
      </c>
      <c r="BB30" s="73">
        <v>1</v>
      </c>
      <c r="BC30" s="73" t="s">
        <v>185</v>
      </c>
      <c r="BD30" s="74" t="s">
        <v>12</v>
      </c>
      <c r="BE30" s="83" t="s">
        <v>308</v>
      </c>
      <c r="BF30" s="84">
        <v>1</v>
      </c>
      <c r="BG30" s="85">
        <v>5.77</v>
      </c>
      <c r="BH30" s="73">
        <v>5.77</v>
      </c>
      <c r="BI30" s="73">
        <v>8.2799999999999994</v>
      </c>
    </row>
    <row r="31" spans="1:61" x14ac:dyDescent="0.25">
      <c r="A31" s="73">
        <v>1</v>
      </c>
      <c r="B31" s="73">
        <v>14</v>
      </c>
      <c r="C31" s="80" t="s">
        <v>124</v>
      </c>
      <c r="D31" s="81">
        <v>41685</v>
      </c>
      <c r="E31" s="82">
        <v>7.7083333333333337E-2</v>
      </c>
      <c r="F31" s="82" t="s">
        <v>89</v>
      </c>
      <c r="G31" s="82" t="s">
        <v>25</v>
      </c>
      <c r="H31" s="73">
        <v>3.37</v>
      </c>
      <c r="I31" s="73">
        <v>1</v>
      </c>
      <c r="J31" s="73" t="s">
        <v>185</v>
      </c>
      <c r="K31" s="74" t="s">
        <v>12</v>
      </c>
      <c r="L31" s="83" t="s">
        <v>317</v>
      </c>
      <c r="M31" s="84">
        <v>1</v>
      </c>
      <c r="N31" s="85">
        <v>2</v>
      </c>
      <c r="O31" s="73">
        <f t="shared" si="2"/>
        <v>2</v>
      </c>
      <c r="P31" s="86">
        <v>3.37</v>
      </c>
      <c r="U31" s="73" t="s">
        <v>12</v>
      </c>
      <c r="V31" s="73">
        <v>26</v>
      </c>
      <c r="W31" s="80" t="s">
        <v>116</v>
      </c>
      <c r="X31" s="81">
        <v>41705</v>
      </c>
      <c r="Y31" s="82">
        <v>5.2777777777777778E-2</v>
      </c>
      <c r="Z31" s="73">
        <v>7.39</v>
      </c>
      <c r="AA31" s="73">
        <v>1</v>
      </c>
      <c r="AB31" s="73" t="s">
        <v>185</v>
      </c>
      <c r="AC31" s="74" t="s">
        <v>12</v>
      </c>
      <c r="AD31" s="83" t="s">
        <v>318</v>
      </c>
      <c r="AE31" s="84">
        <v>1</v>
      </c>
      <c r="AF31" s="85">
        <v>5.65</v>
      </c>
      <c r="AG31" s="73">
        <v>5.65</v>
      </c>
      <c r="AH31" s="73">
        <v>7.39</v>
      </c>
      <c r="AJ31" s="93" t="s">
        <v>32</v>
      </c>
      <c r="AK31" s="94">
        <v>41688.784722222219</v>
      </c>
      <c r="AL31" s="95">
        <v>0.78472222221898846</v>
      </c>
      <c r="AV31" s="73" t="s">
        <v>12</v>
      </c>
      <c r="AW31" s="73">
        <v>11</v>
      </c>
      <c r="AX31" s="80" t="s">
        <v>216</v>
      </c>
      <c r="AY31" s="81">
        <v>41718</v>
      </c>
      <c r="AZ31" s="82">
        <v>0.57986111111111105</v>
      </c>
      <c r="BA31" s="73">
        <v>8.2799999999999994</v>
      </c>
      <c r="BB31" s="73">
        <v>1</v>
      </c>
      <c r="BE31" s="89"/>
      <c r="BF31" s="89">
        <v>5</v>
      </c>
      <c r="BG31" s="90">
        <v>5.94</v>
      </c>
      <c r="BH31" s="73">
        <v>5.94</v>
      </c>
    </row>
    <row r="32" spans="1:61" x14ac:dyDescent="0.25">
      <c r="A32" s="73">
        <v>1</v>
      </c>
      <c r="B32" s="73">
        <v>26</v>
      </c>
      <c r="C32" s="80" t="s">
        <v>116</v>
      </c>
      <c r="D32" s="81">
        <v>41705</v>
      </c>
      <c r="E32" s="82">
        <v>5.2777777777777778E-2</v>
      </c>
      <c r="F32" s="82" t="s">
        <v>89</v>
      </c>
      <c r="G32" s="82" t="s">
        <v>25</v>
      </c>
      <c r="H32" s="73">
        <v>7.39</v>
      </c>
      <c r="I32" s="73">
        <v>1</v>
      </c>
      <c r="J32" s="73" t="s">
        <v>185</v>
      </c>
      <c r="K32" s="74" t="s">
        <v>12</v>
      </c>
      <c r="L32" s="83" t="s">
        <v>318</v>
      </c>
      <c r="M32" s="84">
        <v>1</v>
      </c>
      <c r="N32" s="85">
        <v>5.65</v>
      </c>
      <c r="O32" s="73">
        <f t="shared" si="2"/>
        <v>5.65</v>
      </c>
      <c r="P32" s="86">
        <v>7.39</v>
      </c>
      <c r="U32" s="73" t="s">
        <v>12</v>
      </c>
      <c r="V32" s="73">
        <v>13</v>
      </c>
      <c r="W32" s="80" t="s">
        <v>116</v>
      </c>
      <c r="X32" s="81">
        <v>41705</v>
      </c>
      <c r="Y32" s="82">
        <v>5.2777777777777778E-2</v>
      </c>
      <c r="Z32" s="73">
        <v>7.39</v>
      </c>
      <c r="AA32" s="73">
        <v>1</v>
      </c>
      <c r="AD32" s="89"/>
      <c r="AE32" s="89"/>
      <c r="AF32" s="90">
        <v>6.73</v>
      </c>
      <c r="AG32" s="73">
        <v>6.73</v>
      </c>
      <c r="AH32" s="73">
        <v>7.39</v>
      </c>
      <c r="AJ32" s="73" t="s">
        <v>184</v>
      </c>
      <c r="AK32" s="92">
        <v>41687</v>
      </c>
      <c r="AL32" s="82">
        <v>0.57847222222222217</v>
      </c>
      <c r="AV32" s="73" t="s">
        <v>12</v>
      </c>
      <c r="AW32" s="73">
        <v>56</v>
      </c>
      <c r="AX32" s="93" t="s">
        <v>214</v>
      </c>
      <c r="AY32" s="98">
        <v>41705.520833333336</v>
      </c>
      <c r="AZ32" s="99">
        <f>MOD(AY32,1)</f>
        <v>0.52083333333575865</v>
      </c>
      <c r="BA32" s="73">
        <v>61.7</v>
      </c>
      <c r="BB32" s="73">
        <v>10</v>
      </c>
      <c r="BC32" s="73" t="s">
        <v>13</v>
      </c>
      <c r="BD32" s="74" t="s">
        <v>12</v>
      </c>
      <c r="BE32" s="83" t="s">
        <v>319</v>
      </c>
      <c r="BF32" s="84">
        <v>1</v>
      </c>
      <c r="BG32" s="85">
        <v>5.78</v>
      </c>
      <c r="BH32" s="73">
        <v>57.800000000000004</v>
      </c>
      <c r="BI32" s="73">
        <v>61.7</v>
      </c>
    </row>
    <row r="33" spans="1:61" x14ac:dyDescent="0.25">
      <c r="A33" s="73">
        <v>1</v>
      </c>
      <c r="B33" s="73">
        <v>12</v>
      </c>
      <c r="C33" s="73" t="s">
        <v>130</v>
      </c>
      <c r="D33" s="92">
        <v>41706</v>
      </c>
      <c r="E33" s="82">
        <v>2.0833333333333333E-3</v>
      </c>
      <c r="F33" s="82" t="s">
        <v>89</v>
      </c>
      <c r="G33" s="82" t="s">
        <v>25</v>
      </c>
      <c r="H33" s="73">
        <v>4.2300000000000004</v>
      </c>
      <c r="I33" s="73">
        <v>1</v>
      </c>
      <c r="J33" s="73" t="s">
        <v>185</v>
      </c>
      <c r="K33" s="74" t="s">
        <v>12</v>
      </c>
      <c r="L33" s="83" t="s">
        <v>320</v>
      </c>
      <c r="M33" s="84">
        <v>1</v>
      </c>
      <c r="N33" s="85">
        <v>2.94</v>
      </c>
      <c r="O33" s="73">
        <f t="shared" si="2"/>
        <v>2.94</v>
      </c>
      <c r="P33" s="86">
        <v>4.2300000000000004</v>
      </c>
      <c r="U33" s="73" t="s">
        <v>12</v>
      </c>
      <c r="V33" s="73">
        <v>20</v>
      </c>
      <c r="W33" s="73" t="s">
        <v>122</v>
      </c>
      <c r="X33" s="92">
        <v>41726</v>
      </c>
      <c r="Y33" s="82">
        <v>0.44513888888888892</v>
      </c>
      <c r="Z33" s="73" t="s">
        <v>194</v>
      </c>
      <c r="AA33" s="73">
        <v>1</v>
      </c>
      <c r="AB33" s="73" t="s">
        <v>185</v>
      </c>
      <c r="AC33" s="74" t="s">
        <v>12</v>
      </c>
      <c r="AD33" s="83" t="s">
        <v>321</v>
      </c>
      <c r="AE33" s="84">
        <v>1</v>
      </c>
      <c r="AF33" s="85">
        <v>3.8800000000000001E-2</v>
      </c>
      <c r="AG33" s="73">
        <v>3.8800000000000001E-2</v>
      </c>
      <c r="AH33" s="73" t="e">
        <v>#N/A</v>
      </c>
      <c r="AJ33" s="73" t="s">
        <v>197</v>
      </c>
      <c r="AK33" s="92">
        <v>41648</v>
      </c>
      <c r="AL33" s="82">
        <v>0.48055555555555557</v>
      </c>
      <c r="AV33" s="73" t="s">
        <v>12</v>
      </c>
      <c r="AW33" s="73">
        <v>24</v>
      </c>
      <c r="AX33" s="93" t="s">
        <v>214</v>
      </c>
      <c r="AY33" s="98">
        <v>41705.520833333336</v>
      </c>
      <c r="AZ33" s="99">
        <f>MOD(AY33,1)</f>
        <v>0.52083333333575865</v>
      </c>
      <c r="BA33" s="73">
        <v>61.7</v>
      </c>
      <c r="BB33" s="73">
        <v>10</v>
      </c>
      <c r="BE33" s="89"/>
      <c r="BF33" s="89">
        <v>6</v>
      </c>
      <c r="BG33" s="90">
        <v>22.2</v>
      </c>
      <c r="BH33" s="73">
        <v>222</v>
      </c>
    </row>
    <row r="34" spans="1:61" x14ac:dyDescent="0.25">
      <c r="A34" s="73">
        <v>1</v>
      </c>
      <c r="B34" s="73">
        <v>13</v>
      </c>
      <c r="C34" s="80" t="s">
        <v>125</v>
      </c>
      <c r="D34" s="81">
        <v>41708</v>
      </c>
      <c r="E34" s="82">
        <v>0.76041666666666663</v>
      </c>
      <c r="F34" s="82" t="s">
        <v>89</v>
      </c>
      <c r="G34" s="82" t="s">
        <v>25</v>
      </c>
      <c r="H34" s="73">
        <v>6.02</v>
      </c>
      <c r="I34" s="73">
        <v>1</v>
      </c>
      <c r="J34" s="73" t="s">
        <v>185</v>
      </c>
      <c r="K34" s="74" t="s">
        <v>12</v>
      </c>
      <c r="L34" s="83" t="s">
        <v>322</v>
      </c>
      <c r="M34" s="84">
        <v>1</v>
      </c>
      <c r="N34" s="85">
        <v>4.6900000000000004</v>
      </c>
      <c r="O34" s="73">
        <f t="shared" si="2"/>
        <v>4.6900000000000004</v>
      </c>
      <c r="P34" s="86">
        <v>6.02</v>
      </c>
      <c r="Q34" s="80">
        <f>ROUND(P34*1.17,1)</f>
        <v>7</v>
      </c>
      <c r="U34" s="73" t="s">
        <v>12</v>
      </c>
      <c r="V34" s="73">
        <v>1</v>
      </c>
      <c r="W34" s="73" t="s">
        <v>122</v>
      </c>
      <c r="X34" s="92">
        <v>41726</v>
      </c>
      <c r="Y34" s="82">
        <v>0.44513888888888892</v>
      </c>
      <c r="Z34" s="73" t="s">
        <v>194</v>
      </c>
      <c r="AA34" s="73">
        <v>1</v>
      </c>
      <c r="AD34" s="89"/>
      <c r="AE34" s="89"/>
      <c r="AF34" s="90">
        <v>7.7700000000000005E-2</v>
      </c>
      <c r="AG34" s="73">
        <v>7.7700000000000005E-2</v>
      </c>
      <c r="AH34" s="73" t="e">
        <f>NA()</f>
        <v>#N/A</v>
      </c>
      <c r="AJ34" s="80" t="s">
        <v>197</v>
      </c>
      <c r="AK34" s="81">
        <v>41642</v>
      </c>
      <c r="AL34" s="82">
        <v>0.17986111111111111</v>
      </c>
      <c r="AV34" s="73" t="s">
        <v>12</v>
      </c>
      <c r="AW34" s="73">
        <v>18</v>
      </c>
      <c r="AX34" s="80" t="s">
        <v>214</v>
      </c>
      <c r="AY34" s="81">
        <v>41718</v>
      </c>
      <c r="AZ34" s="82">
        <v>0.60069444444444442</v>
      </c>
      <c r="BA34" s="73">
        <v>19.600000000000001</v>
      </c>
      <c r="BB34" s="73">
        <v>2</v>
      </c>
      <c r="BE34" s="89"/>
      <c r="BF34" s="89">
        <v>5</v>
      </c>
      <c r="BG34" s="90">
        <v>8.34</v>
      </c>
      <c r="BH34" s="73">
        <v>16.68</v>
      </c>
    </row>
    <row r="35" spans="1:61" x14ac:dyDescent="0.25">
      <c r="A35" s="73">
        <v>1</v>
      </c>
      <c r="B35" s="73">
        <v>11</v>
      </c>
      <c r="C35" s="73" t="s">
        <v>123</v>
      </c>
      <c r="D35" s="92">
        <v>41714</v>
      </c>
      <c r="E35" s="82">
        <v>0.25972222222222224</v>
      </c>
      <c r="F35" s="82" t="s">
        <v>89</v>
      </c>
      <c r="G35" s="82" t="s">
        <v>25</v>
      </c>
      <c r="H35" s="73">
        <v>1.96</v>
      </c>
      <c r="I35" s="73">
        <v>1</v>
      </c>
      <c r="J35" s="73" t="s">
        <v>185</v>
      </c>
      <c r="K35" s="74" t="s">
        <v>12</v>
      </c>
      <c r="L35" s="83" t="s">
        <v>323</v>
      </c>
      <c r="M35" s="84">
        <v>1</v>
      </c>
      <c r="N35" s="85">
        <v>0.60599999999999998</v>
      </c>
      <c r="O35" s="73">
        <f t="shared" si="2"/>
        <v>0.60599999999999998</v>
      </c>
      <c r="P35" s="86">
        <v>1.96</v>
      </c>
      <c r="Q35" s="80">
        <f>ROUND(P35*1.17,1)</f>
        <v>2.2999999999999998</v>
      </c>
      <c r="X35" s="92"/>
      <c r="Y35" s="82"/>
      <c r="AD35" s="89"/>
      <c r="AE35" s="89"/>
      <c r="AF35" s="90"/>
      <c r="AJ35" s="73" t="s">
        <v>193</v>
      </c>
      <c r="AK35" s="92">
        <v>41642</v>
      </c>
      <c r="AL35" s="82">
        <v>0.21180555555555555</v>
      </c>
      <c r="AV35" s="73" t="s">
        <v>12</v>
      </c>
      <c r="AW35" s="73">
        <v>10</v>
      </c>
      <c r="AX35" s="80" t="s">
        <v>214</v>
      </c>
      <c r="AY35" s="98">
        <v>41718.600694444445</v>
      </c>
      <c r="AZ35" s="99">
        <f>MOD(AY35,1)</f>
        <v>0.60069444444525288</v>
      </c>
      <c r="BB35" s="73">
        <v>1</v>
      </c>
      <c r="BE35" s="89"/>
      <c r="BF35" s="89">
        <v>7</v>
      </c>
      <c r="BG35" s="90">
        <v>20.399999999999999</v>
      </c>
      <c r="BH35" s="73">
        <v>20.399999999999999</v>
      </c>
    </row>
    <row r="36" spans="1:61" x14ac:dyDescent="0.25">
      <c r="A36" s="73">
        <v>1</v>
      </c>
      <c r="B36" s="73">
        <v>20</v>
      </c>
      <c r="C36" s="73" t="s">
        <v>122</v>
      </c>
      <c r="D36" s="92">
        <v>41726</v>
      </c>
      <c r="E36" s="82">
        <v>0.44513888888888892</v>
      </c>
      <c r="F36" s="82" t="s">
        <v>89</v>
      </c>
      <c r="G36" s="82" t="s">
        <v>25</v>
      </c>
      <c r="H36" s="73" t="s">
        <v>194</v>
      </c>
      <c r="I36" s="73">
        <v>1</v>
      </c>
      <c r="J36" s="73" t="s">
        <v>185</v>
      </c>
      <c r="K36" s="74" t="s">
        <v>12</v>
      </c>
      <c r="L36" s="83" t="s">
        <v>321</v>
      </c>
      <c r="M36" s="84">
        <v>1</v>
      </c>
      <c r="N36" s="85">
        <v>3.8800000000000001E-2</v>
      </c>
      <c r="O36" s="73">
        <f t="shared" si="2"/>
        <v>3.8800000000000001E-2</v>
      </c>
      <c r="P36" s="86" t="e">
        <f>NA()</f>
        <v>#N/A</v>
      </c>
      <c r="Q36" s="80" t="e">
        <f>ROUND(P36*1.17,1)</f>
        <v>#N/A</v>
      </c>
      <c r="V36" s="73">
        <v>9</v>
      </c>
      <c r="W36" s="93" t="s">
        <v>24</v>
      </c>
      <c r="X36" s="94">
        <v>41685.729861111111</v>
      </c>
      <c r="Y36" s="95">
        <v>0.72986111111094942</v>
      </c>
      <c r="Z36" s="73">
        <v>8</v>
      </c>
      <c r="AA36" s="73">
        <v>1</v>
      </c>
      <c r="AD36" s="89"/>
      <c r="AE36" s="89"/>
      <c r="AF36" s="90">
        <v>29.9</v>
      </c>
      <c r="AG36" s="73">
        <v>29.9</v>
      </c>
      <c r="AH36" s="73">
        <v>8</v>
      </c>
      <c r="AJ36" s="73" t="s">
        <v>203</v>
      </c>
      <c r="AK36" s="92">
        <v>41651</v>
      </c>
      <c r="AL36" s="82">
        <v>0.18472222222222223</v>
      </c>
      <c r="AV36" s="73" t="s">
        <v>12</v>
      </c>
      <c r="AW36" s="73">
        <v>55</v>
      </c>
      <c r="AX36" s="93" t="s">
        <v>132</v>
      </c>
      <c r="AY36" s="98">
        <v>41689.46875</v>
      </c>
      <c r="AZ36" s="99">
        <f>MOD(AY36,1)</f>
        <v>0.46875</v>
      </c>
      <c r="BA36" s="73">
        <v>60</v>
      </c>
      <c r="BB36" s="73">
        <v>10</v>
      </c>
      <c r="BC36" s="73" t="s">
        <v>13</v>
      </c>
      <c r="BD36" s="74" t="s">
        <v>12</v>
      </c>
      <c r="BE36" s="83" t="s">
        <v>310</v>
      </c>
      <c r="BF36" s="84">
        <v>1</v>
      </c>
      <c r="BG36" s="85">
        <v>4.99</v>
      </c>
      <c r="BH36" s="73">
        <v>49.900000000000006</v>
      </c>
      <c r="BI36" s="73">
        <v>60</v>
      </c>
    </row>
    <row r="37" spans="1:61" x14ac:dyDescent="0.25">
      <c r="A37" s="73">
        <v>1</v>
      </c>
      <c r="B37" s="73">
        <v>16</v>
      </c>
      <c r="C37" s="80" t="s">
        <v>124</v>
      </c>
      <c r="D37" s="81">
        <v>41753</v>
      </c>
      <c r="E37" s="82">
        <v>0.15902777777777777</v>
      </c>
      <c r="F37" s="82" t="s">
        <v>89</v>
      </c>
      <c r="G37" s="82" t="s">
        <v>25</v>
      </c>
      <c r="H37" s="73">
        <v>1.39</v>
      </c>
      <c r="I37" s="73">
        <v>1</v>
      </c>
      <c r="J37" s="73" t="s">
        <v>185</v>
      </c>
      <c r="K37" s="74" t="s">
        <v>12</v>
      </c>
      <c r="L37" s="83" t="s">
        <v>324</v>
      </c>
      <c r="M37" s="84">
        <v>1</v>
      </c>
      <c r="N37" s="85">
        <v>0.27500000000000002</v>
      </c>
      <c r="O37" s="73">
        <f t="shared" si="2"/>
        <v>0.27500000000000002</v>
      </c>
      <c r="P37" s="86">
        <v>1.39</v>
      </c>
      <c r="V37" s="73">
        <v>12</v>
      </c>
      <c r="W37" s="93" t="s">
        <v>315</v>
      </c>
      <c r="X37" s="94">
        <v>41688.163888888892</v>
      </c>
      <c r="Y37" s="95">
        <v>0.16388888889196096</v>
      </c>
      <c r="Z37" s="73">
        <v>11.9</v>
      </c>
      <c r="AA37" s="73">
        <v>1</v>
      </c>
      <c r="AD37" s="89"/>
      <c r="AE37" s="89"/>
      <c r="AF37" s="90">
        <v>29.2</v>
      </c>
      <c r="AG37" s="73">
        <v>29.2</v>
      </c>
      <c r="AH37" s="73">
        <v>11.9</v>
      </c>
      <c r="AJ37" s="73" t="s">
        <v>195</v>
      </c>
      <c r="AK37" s="92">
        <v>41642</v>
      </c>
      <c r="AL37" s="82">
        <v>0.4680555555555555</v>
      </c>
      <c r="AV37" s="73" t="s">
        <v>12</v>
      </c>
      <c r="AW37" s="73">
        <v>17</v>
      </c>
      <c r="AX37" s="93" t="s">
        <v>132</v>
      </c>
      <c r="AY37" s="98">
        <v>41689.46875</v>
      </c>
      <c r="AZ37" s="99">
        <f>MOD(AY37,1)</f>
        <v>0.46875</v>
      </c>
      <c r="BA37" s="73">
        <v>60</v>
      </c>
      <c r="BB37" s="73">
        <v>10</v>
      </c>
      <c r="BE37" s="89"/>
      <c r="BF37" s="89">
        <v>6</v>
      </c>
      <c r="BG37" s="90">
        <v>30.5</v>
      </c>
      <c r="BH37" s="73">
        <v>305</v>
      </c>
    </row>
    <row r="38" spans="1:61" x14ac:dyDescent="0.25">
      <c r="A38" s="73">
        <v>1</v>
      </c>
      <c r="B38" s="73">
        <v>17</v>
      </c>
      <c r="C38" s="80" t="s">
        <v>126</v>
      </c>
      <c r="D38" s="81">
        <v>41753</v>
      </c>
      <c r="E38" s="82">
        <v>0.54236111111111118</v>
      </c>
      <c r="F38" s="82" t="s">
        <v>89</v>
      </c>
      <c r="G38" s="82" t="s">
        <v>25</v>
      </c>
      <c r="H38" s="73">
        <v>1.7</v>
      </c>
      <c r="I38" s="73">
        <v>1</v>
      </c>
      <c r="J38" s="73" t="s">
        <v>185</v>
      </c>
      <c r="K38" s="74" t="s">
        <v>12</v>
      </c>
      <c r="L38" s="83" t="s">
        <v>325</v>
      </c>
      <c r="M38" s="84">
        <v>1</v>
      </c>
      <c r="N38" s="85">
        <v>0.59699999999999998</v>
      </c>
      <c r="O38" s="73">
        <f t="shared" si="2"/>
        <v>0.59699999999999998</v>
      </c>
      <c r="P38" s="86">
        <v>1.7</v>
      </c>
      <c r="Q38" s="80">
        <f>ROUND(P38*1.17,1)</f>
        <v>2</v>
      </c>
      <c r="V38" s="73">
        <v>10</v>
      </c>
      <c r="W38" s="102" t="s">
        <v>29</v>
      </c>
      <c r="X38" s="103">
        <v>41687.513194444444</v>
      </c>
      <c r="Y38" s="95">
        <v>0.51319444444379769</v>
      </c>
      <c r="Z38" s="73">
        <v>10.1</v>
      </c>
      <c r="AA38" s="73">
        <v>1</v>
      </c>
      <c r="AD38" s="89"/>
      <c r="AE38" s="89"/>
      <c r="AF38" s="90">
        <v>29.6</v>
      </c>
      <c r="AG38" s="73">
        <v>29.6</v>
      </c>
      <c r="AH38" s="73">
        <v>10.1</v>
      </c>
      <c r="AJ38" s="73" t="s">
        <v>205</v>
      </c>
      <c r="AK38" s="92">
        <v>41684</v>
      </c>
      <c r="AL38" s="82">
        <v>0.50277777777777777</v>
      </c>
      <c r="AV38" s="73" t="s">
        <v>12</v>
      </c>
      <c r="AW38" s="73">
        <v>20</v>
      </c>
      <c r="AX38" s="93" t="s">
        <v>132</v>
      </c>
      <c r="AY38" s="98">
        <v>41705.479166666664</v>
      </c>
      <c r="AZ38" s="99">
        <f>MOD(AY38,1)</f>
        <v>0.47916666666424135</v>
      </c>
      <c r="BB38" s="73">
        <v>1</v>
      </c>
      <c r="BE38" s="89"/>
      <c r="BF38" s="89">
        <v>6</v>
      </c>
      <c r="BG38" s="90">
        <v>29.5</v>
      </c>
      <c r="BH38" s="73">
        <v>29.5</v>
      </c>
    </row>
    <row r="39" spans="1:61" x14ac:dyDescent="0.25">
      <c r="A39" s="73">
        <v>1</v>
      </c>
      <c r="B39" s="73">
        <v>15</v>
      </c>
      <c r="C39" s="80" t="s">
        <v>129</v>
      </c>
      <c r="D39" s="81">
        <v>41756</v>
      </c>
      <c r="E39" s="82">
        <v>0.41250000000000003</v>
      </c>
      <c r="F39" s="82" t="s">
        <v>89</v>
      </c>
      <c r="G39" s="82" t="s">
        <v>25</v>
      </c>
      <c r="H39" s="73">
        <v>1.3</v>
      </c>
      <c r="I39" s="73">
        <v>1</v>
      </c>
      <c r="J39" s="73" t="s">
        <v>185</v>
      </c>
      <c r="K39" s="74" t="s">
        <v>12</v>
      </c>
      <c r="L39" s="83" t="s">
        <v>326</v>
      </c>
      <c r="M39" s="84">
        <v>1</v>
      </c>
      <c r="N39" s="85">
        <v>9.69E-2</v>
      </c>
      <c r="O39" s="73">
        <f t="shared" si="2"/>
        <v>9.69E-2</v>
      </c>
      <c r="P39" s="86">
        <v>1.3</v>
      </c>
      <c r="Q39" s="80">
        <f>ROUND(P39*1.17,1)</f>
        <v>1.5</v>
      </c>
      <c r="V39" s="73">
        <v>14</v>
      </c>
      <c r="W39" s="93" t="s">
        <v>32</v>
      </c>
      <c r="X39" s="94">
        <v>41688.784722222219</v>
      </c>
      <c r="Y39" s="95">
        <v>0.78472222221898846</v>
      </c>
      <c r="AA39" s="73">
        <v>1</v>
      </c>
      <c r="AD39" s="89"/>
      <c r="AE39" s="89"/>
      <c r="AF39" s="90">
        <v>12</v>
      </c>
      <c r="AG39" s="73">
        <v>12</v>
      </c>
      <c r="AJ39" s="73" t="s">
        <v>192</v>
      </c>
      <c r="AK39" s="92">
        <v>41581</v>
      </c>
      <c r="AL39" s="82">
        <v>0.2951388888888889</v>
      </c>
      <c r="AV39" s="73" t="s">
        <v>12</v>
      </c>
      <c r="AW39" s="73">
        <v>4</v>
      </c>
      <c r="AX39" s="80" t="s">
        <v>132</v>
      </c>
      <c r="AY39" s="98">
        <v>41718.5625</v>
      </c>
      <c r="AZ39" s="99">
        <f>MOD(AY39,1)</f>
        <v>0.5625</v>
      </c>
      <c r="BB39" s="73">
        <v>1</v>
      </c>
      <c r="BE39" s="89"/>
      <c r="BF39" s="89">
        <v>7</v>
      </c>
      <c r="BG39" s="90">
        <v>14.1</v>
      </c>
      <c r="BH39" s="73">
        <v>14.1</v>
      </c>
    </row>
    <row r="40" spans="1:61" x14ac:dyDescent="0.25">
      <c r="A40" s="73">
        <v>1</v>
      </c>
      <c r="B40" s="73">
        <v>30</v>
      </c>
      <c r="C40" s="80" t="s">
        <v>135</v>
      </c>
      <c r="D40" s="81">
        <v>41653.631944444445</v>
      </c>
      <c r="E40" s="99">
        <f>MOD(D40,1)</f>
        <v>0.63194444444525288</v>
      </c>
      <c r="F40" s="82" t="s">
        <v>89</v>
      </c>
      <c r="G40" s="82" t="s">
        <v>133</v>
      </c>
      <c r="H40" s="73">
        <v>9.24</v>
      </c>
      <c r="I40" s="73">
        <v>1</v>
      </c>
      <c r="J40" s="73" t="s">
        <v>185</v>
      </c>
      <c r="K40" s="74" t="s">
        <v>12</v>
      </c>
      <c r="L40" s="83" t="s">
        <v>327</v>
      </c>
      <c r="M40" s="84">
        <v>1</v>
      </c>
      <c r="N40" s="85">
        <v>7.39</v>
      </c>
      <c r="O40" s="73">
        <f t="shared" si="2"/>
        <v>7.39</v>
      </c>
      <c r="P40" s="86">
        <v>9.24</v>
      </c>
      <c r="Q40" s="80">
        <f>ROUND(P40*1.17,1)</f>
        <v>10.8</v>
      </c>
      <c r="V40" s="73">
        <v>19</v>
      </c>
      <c r="W40" s="73" t="s">
        <v>184</v>
      </c>
      <c r="X40" s="92">
        <v>41687</v>
      </c>
      <c r="Y40" s="82">
        <v>0.57847222222222217</v>
      </c>
      <c r="Z40" s="73">
        <v>11.4</v>
      </c>
      <c r="AA40" s="73">
        <v>1</v>
      </c>
      <c r="AB40" s="73" t="s">
        <v>185</v>
      </c>
      <c r="AC40" s="74" t="s">
        <v>12</v>
      </c>
      <c r="AD40" s="83" t="s">
        <v>278</v>
      </c>
      <c r="AE40" s="84">
        <v>1</v>
      </c>
      <c r="AF40" s="85">
        <v>9.91</v>
      </c>
      <c r="AG40" s="73">
        <v>9.91</v>
      </c>
      <c r="AH40" s="73">
        <v>11.4</v>
      </c>
      <c r="AJ40" s="73" t="s">
        <v>192</v>
      </c>
      <c r="AK40" s="92">
        <v>41631</v>
      </c>
      <c r="AL40" s="82">
        <v>0.76250000000000007</v>
      </c>
      <c r="AV40" s="73" t="s">
        <v>12</v>
      </c>
      <c r="AW40" s="73">
        <v>54</v>
      </c>
      <c r="AX40" s="80" t="s">
        <v>212</v>
      </c>
      <c r="AY40" s="81">
        <v>41691</v>
      </c>
      <c r="AZ40" s="82">
        <v>0.47569444444444442</v>
      </c>
      <c r="BA40" s="104">
        <v>88.3</v>
      </c>
      <c r="BB40" s="73">
        <v>10</v>
      </c>
      <c r="BC40" s="73" t="s">
        <v>13</v>
      </c>
      <c r="BD40" s="74" t="s">
        <v>12</v>
      </c>
      <c r="BE40" s="83" t="s">
        <v>328</v>
      </c>
      <c r="BF40" s="84">
        <v>1</v>
      </c>
      <c r="BG40" s="85">
        <v>4.26</v>
      </c>
      <c r="BH40" s="73">
        <v>42.599999999999994</v>
      </c>
      <c r="BI40" s="104" t="e">
        <f>NA()</f>
        <v>#N/A</v>
      </c>
    </row>
    <row r="41" spans="1:61" x14ac:dyDescent="0.25">
      <c r="A41" s="73">
        <v>1</v>
      </c>
      <c r="B41" s="73">
        <v>31</v>
      </c>
      <c r="C41" s="80" t="s">
        <v>134</v>
      </c>
      <c r="D41" s="98">
        <v>41653.645833333336</v>
      </c>
      <c r="E41" s="99">
        <f>MOD(D41,1)</f>
        <v>0.64583333333575865</v>
      </c>
      <c r="F41" s="82" t="s">
        <v>89</v>
      </c>
      <c r="G41" s="82" t="s">
        <v>133</v>
      </c>
      <c r="H41" s="73">
        <v>9.19</v>
      </c>
      <c r="I41" s="73">
        <v>1</v>
      </c>
      <c r="J41" s="73" t="s">
        <v>185</v>
      </c>
      <c r="K41" s="74" t="s">
        <v>12</v>
      </c>
      <c r="L41" s="83" t="s">
        <v>329</v>
      </c>
      <c r="M41" s="84">
        <v>1</v>
      </c>
      <c r="N41" s="85">
        <v>7.19</v>
      </c>
      <c r="O41" s="73">
        <f t="shared" si="2"/>
        <v>7.19</v>
      </c>
      <c r="P41" s="86">
        <v>9.19</v>
      </c>
      <c r="Q41" s="80">
        <f>ROUND(P41*1.17,1)</f>
        <v>10.8</v>
      </c>
      <c r="V41" s="73">
        <v>1</v>
      </c>
      <c r="W41" s="73" t="s">
        <v>197</v>
      </c>
      <c r="X41" s="92">
        <v>41648</v>
      </c>
      <c r="Y41" s="82">
        <v>0.48055555555555557</v>
      </c>
      <c r="Z41" s="73">
        <v>11.5</v>
      </c>
      <c r="AA41" s="73">
        <v>1</v>
      </c>
      <c r="AB41" s="73" t="s">
        <v>185</v>
      </c>
      <c r="AC41" s="74" t="s">
        <v>12</v>
      </c>
      <c r="AD41" s="83" t="s">
        <v>292</v>
      </c>
      <c r="AE41" s="84">
        <v>1</v>
      </c>
      <c r="AF41" s="85" t="s">
        <v>198</v>
      </c>
      <c r="AG41" s="73">
        <v>12.2</v>
      </c>
      <c r="AH41" s="73">
        <v>11.5</v>
      </c>
      <c r="AJ41" s="73" t="s">
        <v>201</v>
      </c>
      <c r="AK41" s="92">
        <v>41650</v>
      </c>
      <c r="AL41" s="82">
        <v>0.41805555555555557</v>
      </c>
      <c r="AV41" s="73" t="s">
        <v>12</v>
      </c>
      <c r="AW41" s="73">
        <v>15</v>
      </c>
      <c r="AX41" s="80" t="s">
        <v>212</v>
      </c>
      <c r="AY41" s="81">
        <v>41691</v>
      </c>
      <c r="AZ41" s="82">
        <v>0.47569444444444442</v>
      </c>
      <c r="BA41" s="73">
        <v>88.3</v>
      </c>
      <c r="BB41" s="73">
        <v>10</v>
      </c>
      <c r="BE41" s="89"/>
      <c r="BF41" s="89">
        <v>5</v>
      </c>
      <c r="BG41" s="90">
        <v>24.1</v>
      </c>
      <c r="BH41" s="73">
        <v>241</v>
      </c>
    </row>
    <row r="42" spans="1:61" x14ac:dyDescent="0.25">
      <c r="A42" s="73">
        <v>1</v>
      </c>
      <c r="B42" s="73">
        <v>22</v>
      </c>
      <c r="C42" s="80" t="s">
        <v>135</v>
      </c>
      <c r="D42" s="81">
        <v>41689</v>
      </c>
      <c r="E42" s="82">
        <v>0.45833333333333331</v>
      </c>
      <c r="F42" s="82" t="s">
        <v>89</v>
      </c>
      <c r="G42" s="82" t="s">
        <v>133</v>
      </c>
      <c r="H42" s="73">
        <v>3.37</v>
      </c>
      <c r="I42" s="73">
        <v>1</v>
      </c>
      <c r="J42" s="73" t="s">
        <v>185</v>
      </c>
      <c r="K42" s="74" t="s">
        <v>12</v>
      </c>
      <c r="L42" s="83" t="s">
        <v>330</v>
      </c>
      <c r="M42" s="84">
        <v>1</v>
      </c>
      <c r="N42" s="85">
        <v>2.97</v>
      </c>
      <c r="O42" s="73">
        <f t="shared" si="2"/>
        <v>2.97</v>
      </c>
      <c r="P42" s="86">
        <v>3.37</v>
      </c>
      <c r="V42" s="73">
        <v>38</v>
      </c>
      <c r="W42" s="80" t="s">
        <v>197</v>
      </c>
      <c r="X42" s="81">
        <v>41642</v>
      </c>
      <c r="Y42" s="82">
        <v>0.17986111111111111</v>
      </c>
      <c r="Z42" s="73">
        <v>16.2</v>
      </c>
      <c r="AA42" s="73">
        <v>2</v>
      </c>
      <c r="AB42" s="73" t="s">
        <v>87</v>
      </c>
      <c r="AC42" s="74" t="s">
        <v>12</v>
      </c>
      <c r="AD42" s="83" t="s">
        <v>289</v>
      </c>
      <c r="AE42" s="84">
        <v>1</v>
      </c>
      <c r="AF42" s="85">
        <v>6.44</v>
      </c>
      <c r="AG42" s="73">
        <v>12.88</v>
      </c>
      <c r="AH42" s="73">
        <v>16.2</v>
      </c>
      <c r="AJ42" s="73" t="s">
        <v>200</v>
      </c>
      <c r="AK42" s="92">
        <v>41648</v>
      </c>
      <c r="AL42" s="82">
        <v>6.805555555555555E-2</v>
      </c>
      <c r="AV42" s="73" t="s">
        <v>12</v>
      </c>
      <c r="AW42" s="73">
        <v>52</v>
      </c>
      <c r="AX42" s="80" t="s">
        <v>212</v>
      </c>
      <c r="AY42" s="81">
        <v>41705</v>
      </c>
      <c r="AZ42" s="82">
        <v>0.47916666666666669</v>
      </c>
      <c r="BA42" s="73">
        <v>36.799999999999997</v>
      </c>
      <c r="BB42" s="73">
        <v>5</v>
      </c>
      <c r="BC42" s="73" t="s">
        <v>17</v>
      </c>
      <c r="BD42" s="74" t="s">
        <v>12</v>
      </c>
      <c r="BE42" s="83" t="s">
        <v>331</v>
      </c>
      <c r="BF42" s="84">
        <v>1</v>
      </c>
      <c r="BG42" s="85">
        <v>5.63</v>
      </c>
      <c r="BH42" s="73">
        <v>28.15</v>
      </c>
      <c r="BI42" s="73">
        <v>36.799999999999997</v>
      </c>
    </row>
    <row r="43" spans="1:61" x14ac:dyDescent="0.25">
      <c r="A43" s="73">
        <v>1</v>
      </c>
      <c r="B43" s="73">
        <v>55</v>
      </c>
      <c r="C43" s="93" t="s">
        <v>132</v>
      </c>
      <c r="D43" s="98">
        <v>41689.46875</v>
      </c>
      <c r="E43" s="99">
        <f>MOD(D43,1)</f>
        <v>0.46875</v>
      </c>
      <c r="F43" s="82" t="s">
        <v>89</v>
      </c>
      <c r="G43" s="82" t="s">
        <v>133</v>
      </c>
      <c r="H43" s="73">
        <v>60</v>
      </c>
      <c r="I43" s="73">
        <v>10</v>
      </c>
      <c r="J43" s="73" t="s">
        <v>13</v>
      </c>
      <c r="K43" s="74" t="s">
        <v>12</v>
      </c>
      <c r="L43" s="83" t="s">
        <v>310</v>
      </c>
      <c r="M43" s="84">
        <v>1</v>
      </c>
      <c r="N43" s="85">
        <v>4.99</v>
      </c>
      <c r="O43" s="73">
        <f>N43*I43</f>
        <v>49.900000000000006</v>
      </c>
      <c r="P43" s="86">
        <v>60</v>
      </c>
      <c r="Q43" s="80">
        <f>ROUND(P43*1.17,1)</f>
        <v>70.2</v>
      </c>
      <c r="V43" s="73">
        <v>3</v>
      </c>
      <c r="W43" s="73" t="s">
        <v>193</v>
      </c>
      <c r="X43" s="92">
        <v>41642</v>
      </c>
      <c r="Y43" s="82">
        <v>0.21180555555555555</v>
      </c>
      <c r="Z43" s="73" t="s">
        <v>194</v>
      </c>
      <c r="AA43" s="73">
        <v>1</v>
      </c>
      <c r="AB43" s="73" t="s">
        <v>185</v>
      </c>
      <c r="AC43" s="74" t="s">
        <v>12</v>
      </c>
      <c r="AD43" s="83" t="s">
        <v>285</v>
      </c>
      <c r="AE43" s="84">
        <v>1</v>
      </c>
      <c r="AF43" s="85">
        <v>1.63</v>
      </c>
      <c r="AG43" s="73">
        <v>1.63</v>
      </c>
      <c r="AH43" s="73" t="e">
        <v>#N/A</v>
      </c>
      <c r="AJ43" s="80" t="s">
        <v>200</v>
      </c>
      <c r="AK43" s="81">
        <v>41690</v>
      </c>
      <c r="AL43" s="82">
        <v>0.69305555555555554</v>
      </c>
      <c r="AV43" s="73" t="s">
        <v>12</v>
      </c>
      <c r="AW43" s="73">
        <v>53</v>
      </c>
      <c r="AX43" s="80" t="s">
        <v>212</v>
      </c>
      <c r="AY43" s="81">
        <v>41718</v>
      </c>
      <c r="AZ43" s="82">
        <v>0.5625</v>
      </c>
      <c r="BA43" s="73">
        <v>34.6</v>
      </c>
      <c r="BB43" s="73">
        <v>5</v>
      </c>
      <c r="BC43" s="73" t="s">
        <v>17</v>
      </c>
      <c r="BD43" s="74" t="s">
        <v>12</v>
      </c>
      <c r="BE43" s="83" t="s">
        <v>332</v>
      </c>
      <c r="BF43" s="84">
        <v>1</v>
      </c>
      <c r="BG43" s="85">
        <v>4.55</v>
      </c>
      <c r="BH43" s="73">
        <v>22.75</v>
      </c>
      <c r="BI43" s="73">
        <v>34.6</v>
      </c>
    </row>
    <row r="44" spans="1:61" x14ac:dyDescent="0.25">
      <c r="A44" s="73">
        <v>1</v>
      </c>
      <c r="B44" s="73">
        <v>54</v>
      </c>
      <c r="C44" s="80" t="s">
        <v>212</v>
      </c>
      <c r="D44" s="81">
        <v>41691</v>
      </c>
      <c r="E44" s="82">
        <v>0.47569444444444442</v>
      </c>
      <c r="F44" s="82" t="s">
        <v>89</v>
      </c>
      <c r="G44" s="82" t="s">
        <v>133</v>
      </c>
      <c r="H44" s="104">
        <v>88.3</v>
      </c>
      <c r="I44" s="73">
        <v>10</v>
      </c>
      <c r="J44" s="73" t="s">
        <v>13</v>
      </c>
      <c r="K44" s="74" t="s">
        <v>12</v>
      </c>
      <c r="L44" s="83" t="s">
        <v>328</v>
      </c>
      <c r="M44" s="84">
        <v>1</v>
      </c>
      <c r="N44" s="85">
        <v>4.26</v>
      </c>
      <c r="O44" s="73">
        <f>N44*I44</f>
        <v>42.599999999999994</v>
      </c>
      <c r="P44" s="105" t="e">
        <f>NA()</f>
        <v>#N/A</v>
      </c>
      <c r="Q44" s="80" t="e">
        <f>ROUND(P44*1.17,1)</f>
        <v>#N/A</v>
      </c>
      <c r="V44" s="73">
        <v>40</v>
      </c>
      <c r="W44" s="73" t="s">
        <v>203</v>
      </c>
      <c r="X44" s="92">
        <v>41651</v>
      </c>
      <c r="Y44" s="82">
        <v>0.18472222222222223</v>
      </c>
      <c r="Z44" s="73">
        <v>17.5</v>
      </c>
      <c r="AA44" s="73">
        <v>2</v>
      </c>
      <c r="AB44" s="73" t="s">
        <v>87</v>
      </c>
      <c r="AC44" s="74" t="s">
        <v>12</v>
      </c>
      <c r="AD44" s="83" t="s">
        <v>300</v>
      </c>
      <c r="AE44" s="84">
        <v>1</v>
      </c>
      <c r="AF44" s="85">
        <v>7.27</v>
      </c>
      <c r="AG44" s="73">
        <v>14.54</v>
      </c>
      <c r="AH44" s="73">
        <v>17.5</v>
      </c>
      <c r="AJ44" s="73" t="s">
        <v>208</v>
      </c>
      <c r="AK44" s="92">
        <v>41691</v>
      </c>
      <c r="AL44" s="82">
        <v>0.28333333333333333</v>
      </c>
      <c r="AV44" s="73" t="s">
        <v>12</v>
      </c>
      <c r="AW44" s="73">
        <v>10</v>
      </c>
      <c r="AX44" s="80" t="s">
        <v>212</v>
      </c>
      <c r="AY44" s="81">
        <v>41718</v>
      </c>
      <c r="AZ44" s="82">
        <v>0.5625</v>
      </c>
      <c r="BA44" s="73">
        <v>34.6</v>
      </c>
      <c r="BB44" s="73">
        <v>5</v>
      </c>
      <c r="BE44" s="89"/>
      <c r="BF44" s="89">
        <v>5</v>
      </c>
      <c r="BG44" s="90">
        <v>4.59</v>
      </c>
      <c r="BH44" s="73">
        <v>22.95</v>
      </c>
    </row>
    <row r="45" spans="1:61" x14ac:dyDescent="0.25">
      <c r="A45" s="73">
        <v>1</v>
      </c>
      <c r="B45" s="73">
        <v>32</v>
      </c>
      <c r="C45" s="93" t="s">
        <v>213</v>
      </c>
      <c r="D45" s="98">
        <v>41691.489583333336</v>
      </c>
      <c r="E45" s="99">
        <f>MOD(D45,1)</f>
        <v>0.48958333333575865</v>
      </c>
      <c r="F45" s="82" t="s">
        <v>89</v>
      </c>
      <c r="G45" s="82" t="s">
        <v>133</v>
      </c>
      <c r="H45" s="73">
        <v>8.32</v>
      </c>
      <c r="I45" s="73">
        <v>1</v>
      </c>
      <c r="J45" s="73" t="s">
        <v>185</v>
      </c>
      <c r="K45" s="74" t="s">
        <v>12</v>
      </c>
      <c r="L45" s="83" t="s">
        <v>304</v>
      </c>
      <c r="M45" s="84">
        <v>1</v>
      </c>
      <c r="N45" s="85">
        <v>6.63</v>
      </c>
      <c r="O45" s="73">
        <f>N45</f>
        <v>6.63</v>
      </c>
      <c r="P45" s="86">
        <v>8.32</v>
      </c>
      <c r="Q45" s="80">
        <f>ROUND(P45*1.17,1)</f>
        <v>9.6999999999999993</v>
      </c>
      <c r="V45" s="73">
        <v>4</v>
      </c>
      <c r="W45" s="73" t="s">
        <v>195</v>
      </c>
      <c r="X45" s="92">
        <v>41642</v>
      </c>
      <c r="Y45" s="82">
        <v>0.4680555555555555</v>
      </c>
      <c r="Z45" s="73">
        <v>11.7</v>
      </c>
      <c r="AA45" s="73">
        <v>1</v>
      </c>
      <c r="AB45" s="73" t="s">
        <v>185</v>
      </c>
      <c r="AC45" s="74" t="s">
        <v>12</v>
      </c>
      <c r="AD45" s="83" t="s">
        <v>286</v>
      </c>
      <c r="AE45" s="84">
        <v>1</v>
      </c>
      <c r="AF45" s="85">
        <v>10.5</v>
      </c>
      <c r="AG45" s="73">
        <v>10.5</v>
      </c>
      <c r="AH45" s="73">
        <v>11.7</v>
      </c>
      <c r="AJ45" s="73" t="s">
        <v>199</v>
      </c>
      <c r="AK45" s="92">
        <v>41648</v>
      </c>
      <c r="AL45" s="82">
        <v>0.28611111111111115</v>
      </c>
      <c r="AV45" s="73" t="s">
        <v>12</v>
      </c>
      <c r="AW45" s="73">
        <v>31</v>
      </c>
      <c r="AX45" s="80" t="s">
        <v>134</v>
      </c>
      <c r="AY45" s="98">
        <v>41653.645833333336</v>
      </c>
      <c r="AZ45" s="99">
        <f>MOD(AY45,1)</f>
        <v>0.64583333333575865</v>
      </c>
      <c r="BA45" s="73">
        <v>9.19</v>
      </c>
      <c r="BB45" s="73">
        <v>1</v>
      </c>
      <c r="BC45" s="73" t="s">
        <v>185</v>
      </c>
      <c r="BD45" s="74" t="s">
        <v>12</v>
      </c>
      <c r="BE45" s="83" t="s">
        <v>329</v>
      </c>
      <c r="BF45" s="84">
        <v>1</v>
      </c>
      <c r="BG45" s="85">
        <v>7.19</v>
      </c>
      <c r="BH45" s="73">
        <v>7.19</v>
      </c>
      <c r="BI45" s="73">
        <v>9.19</v>
      </c>
    </row>
    <row r="46" spans="1:61" x14ac:dyDescent="0.25">
      <c r="A46" s="73">
        <v>1</v>
      </c>
      <c r="B46" s="73">
        <v>27</v>
      </c>
      <c r="C46" s="80" t="s">
        <v>136</v>
      </c>
      <c r="D46" s="81">
        <v>41705</v>
      </c>
      <c r="E46" s="82">
        <v>0.48958333333333331</v>
      </c>
      <c r="F46" s="82" t="s">
        <v>89</v>
      </c>
      <c r="G46" s="82" t="s">
        <v>133</v>
      </c>
      <c r="H46" s="73">
        <v>3.72</v>
      </c>
      <c r="I46" s="73">
        <v>1</v>
      </c>
      <c r="J46" s="73" t="s">
        <v>185</v>
      </c>
      <c r="K46" s="74" t="s">
        <v>12</v>
      </c>
      <c r="L46" s="83" t="s">
        <v>297</v>
      </c>
      <c r="M46" s="84">
        <v>1</v>
      </c>
      <c r="N46" s="85">
        <v>5.62</v>
      </c>
      <c r="O46" s="73">
        <f>N46</f>
        <v>5.62</v>
      </c>
      <c r="P46" s="86">
        <v>3.72</v>
      </c>
      <c r="Q46" s="80">
        <f>ROUND(P46*1.17,1)</f>
        <v>4.4000000000000004</v>
      </c>
      <c r="V46" s="73">
        <v>51</v>
      </c>
      <c r="W46" s="73" t="s">
        <v>205</v>
      </c>
      <c r="X46" s="92">
        <v>41684</v>
      </c>
      <c r="Y46" s="82">
        <v>0.50277777777777777</v>
      </c>
      <c r="Z46" s="73">
        <v>34.6</v>
      </c>
      <c r="AA46" s="73">
        <v>5</v>
      </c>
      <c r="AB46" s="73" t="s">
        <v>17</v>
      </c>
      <c r="AC46" s="74" t="s">
        <v>12</v>
      </c>
      <c r="AD46" s="83" t="s">
        <v>303</v>
      </c>
      <c r="AE46" s="84">
        <v>1</v>
      </c>
      <c r="AF46" s="85">
        <v>6.21</v>
      </c>
      <c r="AG46" s="73">
        <v>31.05</v>
      </c>
      <c r="AH46" s="73">
        <v>34.6</v>
      </c>
      <c r="AJ46" s="73" t="s">
        <v>196</v>
      </c>
      <c r="AK46" s="92">
        <v>41653</v>
      </c>
      <c r="AL46" s="82">
        <v>0.32847222222222222</v>
      </c>
      <c r="AV46" s="73" t="s">
        <v>12</v>
      </c>
      <c r="AW46" s="73">
        <v>12</v>
      </c>
      <c r="AX46" s="80" t="s">
        <v>134</v>
      </c>
      <c r="AY46" s="98">
        <v>41653.645833333336</v>
      </c>
      <c r="AZ46" s="99">
        <f>MOD(AY46,1)</f>
        <v>0.64583333333575865</v>
      </c>
      <c r="BA46" s="73">
        <v>9.19</v>
      </c>
      <c r="BB46" s="73">
        <v>1</v>
      </c>
      <c r="BE46" s="89"/>
      <c r="BF46" s="89">
        <v>6</v>
      </c>
      <c r="BG46" s="90">
        <v>22</v>
      </c>
      <c r="BH46" s="73">
        <v>22</v>
      </c>
    </row>
    <row r="47" spans="1:61" x14ac:dyDescent="0.25">
      <c r="A47" s="73">
        <v>1</v>
      </c>
      <c r="B47" s="73">
        <v>52</v>
      </c>
      <c r="C47" s="73" t="s">
        <v>212</v>
      </c>
      <c r="D47" s="92">
        <v>41705</v>
      </c>
      <c r="E47" s="82">
        <v>0.47916666666666669</v>
      </c>
      <c r="F47" s="82" t="s">
        <v>89</v>
      </c>
      <c r="G47" s="82" t="s">
        <v>133</v>
      </c>
      <c r="H47" s="73">
        <v>36.799999999999997</v>
      </c>
      <c r="I47" s="73">
        <v>5</v>
      </c>
      <c r="J47" s="73" t="s">
        <v>17</v>
      </c>
      <c r="K47" s="74" t="s">
        <v>12</v>
      </c>
      <c r="L47" s="83" t="s">
        <v>331</v>
      </c>
      <c r="M47" s="84">
        <v>1</v>
      </c>
      <c r="N47" s="85">
        <v>5.63</v>
      </c>
      <c r="O47" s="73">
        <f>N47*I47</f>
        <v>28.15</v>
      </c>
      <c r="P47" s="86">
        <v>36.799999999999997</v>
      </c>
      <c r="Q47" s="80">
        <f>ROUND(P47*1.17,1)</f>
        <v>43.1</v>
      </c>
      <c r="V47" s="73">
        <v>6</v>
      </c>
      <c r="W47" s="73" t="s">
        <v>192</v>
      </c>
      <c r="X47" s="92">
        <v>41581</v>
      </c>
      <c r="Y47" s="82">
        <v>0.2951388888888889</v>
      </c>
      <c r="Z47" s="73">
        <v>6.85</v>
      </c>
      <c r="AA47" s="73">
        <v>1</v>
      </c>
      <c r="AB47" s="73" t="s">
        <v>185</v>
      </c>
      <c r="AC47" s="74" t="s">
        <v>12</v>
      </c>
      <c r="AD47" s="83" t="s">
        <v>283</v>
      </c>
      <c r="AE47" s="84">
        <v>1</v>
      </c>
      <c r="AF47" s="85">
        <v>5.18</v>
      </c>
      <c r="AG47" s="73">
        <v>5.18</v>
      </c>
      <c r="AH47" s="73">
        <v>6.85</v>
      </c>
      <c r="AJ47" s="73" t="s">
        <v>196</v>
      </c>
      <c r="AK47" s="92">
        <v>41642</v>
      </c>
      <c r="AL47" s="82">
        <v>0.11388888888888889</v>
      </c>
      <c r="AV47" s="73" t="s">
        <v>12</v>
      </c>
      <c r="AW47" s="73">
        <v>44</v>
      </c>
      <c r="AX47" s="80" t="s">
        <v>134</v>
      </c>
      <c r="AY47" s="81">
        <v>41712</v>
      </c>
      <c r="AZ47" s="82">
        <v>0.50347222222222221</v>
      </c>
      <c r="BA47" s="73">
        <v>15.9</v>
      </c>
      <c r="BB47" s="73">
        <v>2</v>
      </c>
      <c r="BC47" s="73" t="s">
        <v>87</v>
      </c>
      <c r="BD47" s="74" t="s">
        <v>12</v>
      </c>
      <c r="BE47" s="83" t="s">
        <v>311</v>
      </c>
      <c r="BF47" s="84">
        <v>1</v>
      </c>
      <c r="BG47" s="85">
        <v>4.42</v>
      </c>
      <c r="BH47" s="73">
        <v>8.84</v>
      </c>
      <c r="BI47" s="73">
        <v>15.9</v>
      </c>
    </row>
    <row r="48" spans="1:61" x14ac:dyDescent="0.25">
      <c r="A48" s="73">
        <v>1</v>
      </c>
      <c r="B48" s="73">
        <v>56</v>
      </c>
      <c r="C48" s="93" t="s">
        <v>214</v>
      </c>
      <c r="D48" s="98">
        <v>41705.520833333336</v>
      </c>
      <c r="E48" s="99">
        <f>MOD(D48,1)</f>
        <v>0.52083333333575865</v>
      </c>
      <c r="F48" s="82" t="s">
        <v>89</v>
      </c>
      <c r="G48" s="82" t="s">
        <v>133</v>
      </c>
      <c r="H48" s="73">
        <v>61.7</v>
      </c>
      <c r="I48" s="73">
        <v>10</v>
      </c>
      <c r="J48" s="73" t="s">
        <v>13</v>
      </c>
      <c r="K48" s="74" t="s">
        <v>12</v>
      </c>
      <c r="L48" s="83" t="s">
        <v>319</v>
      </c>
      <c r="M48" s="84">
        <v>1</v>
      </c>
      <c r="N48" s="85">
        <v>5.78</v>
      </c>
      <c r="O48" s="73">
        <f>N48*I48</f>
        <v>57.800000000000004</v>
      </c>
      <c r="P48" s="86">
        <v>61.7</v>
      </c>
      <c r="V48" s="73">
        <v>7</v>
      </c>
      <c r="W48" s="73" t="s">
        <v>192</v>
      </c>
      <c r="X48" s="92">
        <v>41631</v>
      </c>
      <c r="Y48" s="82">
        <v>0.76250000000000007</v>
      </c>
      <c r="Z48" s="73">
        <v>9.5399999999999991</v>
      </c>
      <c r="AA48" s="73">
        <v>1</v>
      </c>
      <c r="AB48" s="73" t="s">
        <v>185</v>
      </c>
      <c r="AC48" s="74" t="s">
        <v>12</v>
      </c>
      <c r="AD48" s="83" t="s">
        <v>284</v>
      </c>
      <c r="AE48" s="84">
        <v>1</v>
      </c>
      <c r="AF48" s="85">
        <v>4.88</v>
      </c>
      <c r="AG48" s="73">
        <v>4.88</v>
      </c>
      <c r="AH48" s="73">
        <v>9.5399999999999991</v>
      </c>
      <c r="AJ48" s="73" t="s">
        <v>202</v>
      </c>
      <c r="AK48" s="92">
        <v>41650</v>
      </c>
      <c r="AL48" s="82">
        <v>0.80069444444444438</v>
      </c>
      <c r="AV48" s="73" t="s">
        <v>12</v>
      </c>
      <c r="AW48" s="73">
        <v>19</v>
      </c>
      <c r="AX48" s="80" t="s">
        <v>134</v>
      </c>
      <c r="AY48" s="81">
        <v>41712</v>
      </c>
      <c r="AZ48" s="82">
        <v>0.50347222222222221</v>
      </c>
      <c r="BA48" s="73">
        <v>15.9</v>
      </c>
      <c r="BB48" s="73">
        <v>2</v>
      </c>
      <c r="BE48" s="89"/>
      <c r="BF48" s="89">
        <v>5</v>
      </c>
      <c r="BG48" s="90">
        <v>9.4700000000000006</v>
      </c>
      <c r="BH48" s="73">
        <v>18.940000000000001</v>
      </c>
    </row>
    <row r="49" spans="1:61" x14ac:dyDescent="0.25">
      <c r="A49" s="73">
        <v>1</v>
      </c>
      <c r="B49" s="73">
        <v>29</v>
      </c>
      <c r="C49" s="80" t="s">
        <v>215</v>
      </c>
      <c r="D49" s="81">
        <v>41712</v>
      </c>
      <c r="E49" s="82">
        <v>0.50694444444444442</v>
      </c>
      <c r="F49" s="82" t="s">
        <v>89</v>
      </c>
      <c r="G49" s="82" t="s">
        <v>133</v>
      </c>
      <c r="H49" s="73">
        <v>4.16</v>
      </c>
      <c r="I49" s="73">
        <v>1</v>
      </c>
      <c r="J49" s="73" t="s">
        <v>185</v>
      </c>
      <c r="K49" s="74" t="s">
        <v>12</v>
      </c>
      <c r="L49" s="83" t="s">
        <v>314</v>
      </c>
      <c r="M49" s="84">
        <v>1</v>
      </c>
      <c r="N49" s="85">
        <v>2.63</v>
      </c>
      <c r="O49" s="73">
        <f>N49</f>
        <v>2.63</v>
      </c>
      <c r="P49" s="86">
        <v>4.16</v>
      </c>
      <c r="Q49" s="80">
        <f>ROUND(P49*1.17,1)</f>
        <v>4.9000000000000004</v>
      </c>
      <c r="V49" s="73">
        <v>41</v>
      </c>
      <c r="W49" s="73" t="s">
        <v>201</v>
      </c>
      <c r="X49" s="92">
        <v>41650</v>
      </c>
      <c r="Y49" s="82">
        <v>0.41805555555555557</v>
      </c>
      <c r="Z49" s="73">
        <v>18</v>
      </c>
      <c r="AA49" s="73">
        <v>2</v>
      </c>
      <c r="AB49" s="73" t="s">
        <v>87</v>
      </c>
      <c r="AC49" s="74" t="s">
        <v>12</v>
      </c>
      <c r="AD49" s="83" t="s">
        <v>298</v>
      </c>
      <c r="AE49" s="84">
        <v>1</v>
      </c>
      <c r="AF49" s="85">
        <v>7.56</v>
      </c>
      <c r="AG49" s="73">
        <v>15.12</v>
      </c>
      <c r="AH49" s="73">
        <v>18</v>
      </c>
      <c r="AJ49" s="80" t="s">
        <v>41</v>
      </c>
      <c r="AK49" s="81">
        <v>41688</v>
      </c>
      <c r="AL49" s="82">
        <v>0.7993055555555556</v>
      </c>
      <c r="AV49" s="73" t="s">
        <v>12</v>
      </c>
      <c r="AW49" s="73">
        <v>29</v>
      </c>
      <c r="AX49" s="80" t="s">
        <v>215</v>
      </c>
      <c r="AY49" s="81">
        <v>41712</v>
      </c>
      <c r="AZ49" s="82">
        <v>0.50694444444444442</v>
      </c>
      <c r="BA49" s="73">
        <v>4.16</v>
      </c>
      <c r="BB49" s="73">
        <v>1</v>
      </c>
      <c r="BC49" s="73" t="s">
        <v>185</v>
      </c>
      <c r="BD49" s="74" t="s">
        <v>12</v>
      </c>
      <c r="BE49" s="83" t="s">
        <v>314</v>
      </c>
      <c r="BF49" s="84">
        <v>1</v>
      </c>
      <c r="BG49" s="85">
        <v>2.63</v>
      </c>
      <c r="BH49" s="73">
        <v>2.63</v>
      </c>
      <c r="BI49" s="73">
        <v>4.16</v>
      </c>
    </row>
    <row r="50" spans="1:61" x14ac:dyDescent="0.25">
      <c r="A50" s="73">
        <v>1</v>
      </c>
      <c r="B50" s="73">
        <v>44</v>
      </c>
      <c r="C50" s="80" t="s">
        <v>134</v>
      </c>
      <c r="D50" s="81">
        <v>41712</v>
      </c>
      <c r="E50" s="82">
        <v>0.50347222222222221</v>
      </c>
      <c r="F50" s="82" t="s">
        <v>89</v>
      </c>
      <c r="G50" s="82" t="s">
        <v>133</v>
      </c>
      <c r="H50" s="73">
        <v>15.9</v>
      </c>
      <c r="I50" s="73">
        <v>2</v>
      </c>
      <c r="J50" s="73" t="s">
        <v>87</v>
      </c>
      <c r="K50" s="74" t="s">
        <v>12</v>
      </c>
      <c r="L50" s="83" t="s">
        <v>311</v>
      </c>
      <c r="M50" s="84">
        <v>1</v>
      </c>
      <c r="N50" s="85">
        <v>4.42</v>
      </c>
      <c r="O50" s="73">
        <f>N50*I50</f>
        <v>8.84</v>
      </c>
      <c r="P50" s="86">
        <v>15.9</v>
      </c>
      <c r="V50" s="73">
        <v>10</v>
      </c>
      <c r="W50" s="73" t="s">
        <v>200</v>
      </c>
      <c r="X50" s="92">
        <v>41648</v>
      </c>
      <c r="Y50" s="82">
        <v>6.805555555555555E-2</v>
      </c>
      <c r="Z50" s="73">
        <v>1.1200000000000001</v>
      </c>
      <c r="AA50" s="73">
        <v>1</v>
      </c>
      <c r="AB50" s="73" t="s">
        <v>185</v>
      </c>
      <c r="AC50" s="74" t="s">
        <v>12</v>
      </c>
      <c r="AD50" s="83" t="s">
        <v>295</v>
      </c>
      <c r="AE50" s="84">
        <v>1</v>
      </c>
      <c r="AF50" s="85">
        <v>1.35</v>
      </c>
      <c r="AG50" s="73">
        <v>1.35</v>
      </c>
      <c r="AH50" s="73">
        <v>1.1200000000000001</v>
      </c>
      <c r="AJ50" s="73" t="s">
        <v>60</v>
      </c>
      <c r="AK50" s="92">
        <v>41737</v>
      </c>
      <c r="AL50" s="82">
        <v>0.32291666666666669</v>
      </c>
      <c r="AV50" s="73" t="s">
        <v>12</v>
      </c>
      <c r="AW50" s="73">
        <v>21</v>
      </c>
      <c r="AX50" s="80" t="s">
        <v>215</v>
      </c>
      <c r="AY50" s="81">
        <v>41712</v>
      </c>
      <c r="AZ50" s="82">
        <v>0.50694444444444442</v>
      </c>
      <c r="BA50" s="73">
        <v>4.16</v>
      </c>
      <c r="BB50" s="73">
        <v>1</v>
      </c>
      <c r="BE50" s="89"/>
      <c r="BF50" s="89">
        <v>5</v>
      </c>
      <c r="BG50" s="90">
        <v>2.57</v>
      </c>
      <c r="BH50" s="73">
        <v>2.57</v>
      </c>
    </row>
    <row r="51" spans="1:61" x14ac:dyDescent="0.25">
      <c r="A51" s="73">
        <v>1</v>
      </c>
      <c r="B51" s="73">
        <v>21</v>
      </c>
      <c r="C51" s="73" t="s">
        <v>138</v>
      </c>
      <c r="D51" s="92">
        <v>41718</v>
      </c>
      <c r="E51" s="82">
        <v>0.59722222222222221</v>
      </c>
      <c r="F51" s="82" t="s">
        <v>89</v>
      </c>
      <c r="G51" s="82" t="s">
        <v>133</v>
      </c>
      <c r="H51" s="73">
        <v>9.16</v>
      </c>
      <c r="I51" s="73">
        <v>1</v>
      </c>
      <c r="J51" s="73" t="s">
        <v>185</v>
      </c>
      <c r="K51" s="74" t="s">
        <v>12</v>
      </c>
      <c r="L51" s="83" t="s">
        <v>296</v>
      </c>
      <c r="M51" s="84">
        <v>1</v>
      </c>
      <c r="N51" s="85">
        <v>6.92</v>
      </c>
      <c r="O51" s="73">
        <f>N51</f>
        <v>6.92</v>
      </c>
      <c r="P51" s="86">
        <v>9.16</v>
      </c>
      <c r="Q51" s="80">
        <f>ROUND(P51*1.17,1)</f>
        <v>10.7</v>
      </c>
      <c r="V51" s="73">
        <v>39</v>
      </c>
      <c r="W51" s="80" t="s">
        <v>200</v>
      </c>
      <c r="X51" s="81">
        <v>41690</v>
      </c>
      <c r="Y51" s="82">
        <v>0.69305555555555554</v>
      </c>
      <c r="Z51" s="73">
        <v>28.3</v>
      </c>
      <c r="AA51" s="73">
        <v>2</v>
      </c>
      <c r="AB51" s="73" t="s">
        <v>87</v>
      </c>
      <c r="AC51" s="74" t="s">
        <v>12</v>
      </c>
      <c r="AD51" s="83" t="s">
        <v>307</v>
      </c>
      <c r="AE51" s="84">
        <v>1</v>
      </c>
      <c r="AF51" s="85" t="s">
        <v>207</v>
      </c>
      <c r="AG51" s="73">
        <v>23.8</v>
      </c>
      <c r="AH51" s="73">
        <v>28.3</v>
      </c>
      <c r="AJ51" s="73" t="s">
        <v>46</v>
      </c>
      <c r="AK51" s="92">
        <v>41647</v>
      </c>
      <c r="AL51" s="82">
        <v>0.93958333333333333</v>
      </c>
      <c r="AV51" s="73" t="s">
        <v>12</v>
      </c>
      <c r="AW51" s="73">
        <v>46</v>
      </c>
      <c r="AX51" s="93" t="s">
        <v>211</v>
      </c>
      <c r="AY51" s="98">
        <v>41670.5</v>
      </c>
      <c r="AZ51" s="99">
        <f>MOD(AY51,1)</f>
        <v>0.5</v>
      </c>
      <c r="BA51" s="73">
        <v>17.399999999999999</v>
      </c>
      <c r="BB51" s="73">
        <v>2</v>
      </c>
      <c r="BC51" s="73" t="s">
        <v>87</v>
      </c>
      <c r="BD51" s="74" t="s">
        <v>12</v>
      </c>
      <c r="BE51" s="83" t="s">
        <v>312</v>
      </c>
      <c r="BF51" s="84">
        <v>1</v>
      </c>
      <c r="BG51" s="85">
        <v>8.98</v>
      </c>
      <c r="BH51" s="73">
        <v>17.96</v>
      </c>
      <c r="BI51" s="73">
        <v>17.399999999999999</v>
      </c>
    </row>
    <row r="52" spans="1:61" x14ac:dyDescent="0.25">
      <c r="A52" s="73">
        <v>1</v>
      </c>
      <c r="B52" s="73">
        <v>23</v>
      </c>
      <c r="C52" s="80" t="s">
        <v>136</v>
      </c>
      <c r="D52" s="81">
        <v>41718</v>
      </c>
      <c r="E52" s="82">
        <v>0.57638888888888895</v>
      </c>
      <c r="F52" s="82" t="s">
        <v>89</v>
      </c>
      <c r="G52" s="82" t="s">
        <v>133</v>
      </c>
      <c r="H52" s="73">
        <v>2.23</v>
      </c>
      <c r="I52" s="73">
        <v>1</v>
      </c>
      <c r="J52" s="73" t="s">
        <v>185</v>
      </c>
      <c r="K52" s="74" t="s">
        <v>12</v>
      </c>
      <c r="L52" s="83" t="s">
        <v>305</v>
      </c>
      <c r="M52" s="84">
        <v>1</v>
      </c>
      <c r="N52" s="85">
        <v>1.35</v>
      </c>
      <c r="O52" s="73">
        <f>N52</f>
        <v>1.35</v>
      </c>
      <c r="P52" s="86">
        <v>2.23</v>
      </c>
      <c r="Q52" s="80">
        <f>ROUND(P52*1.17,1)</f>
        <v>2.6</v>
      </c>
      <c r="V52" s="73">
        <v>42</v>
      </c>
      <c r="W52" s="73" t="s">
        <v>208</v>
      </c>
      <c r="X52" s="92">
        <v>41691</v>
      </c>
      <c r="Y52" s="82">
        <v>0.28333333333333333</v>
      </c>
      <c r="Z52" s="73">
        <v>19.3</v>
      </c>
      <c r="AA52" s="73">
        <v>2</v>
      </c>
      <c r="AB52" s="73" t="s">
        <v>87</v>
      </c>
      <c r="AC52" s="74" t="s">
        <v>12</v>
      </c>
      <c r="AD52" s="83" t="s">
        <v>309</v>
      </c>
      <c r="AE52" s="84">
        <v>1</v>
      </c>
      <c r="AF52" s="85">
        <v>8.42</v>
      </c>
      <c r="AG52" s="73">
        <v>16.84</v>
      </c>
      <c r="AH52" s="73">
        <v>19.3</v>
      </c>
      <c r="AJ52" s="73" t="s">
        <v>46</v>
      </c>
      <c r="AK52" s="92">
        <v>41730</v>
      </c>
      <c r="AL52" s="82">
        <v>0.31944444444444448</v>
      </c>
      <c r="AV52" s="73" t="s">
        <v>12</v>
      </c>
      <c r="AW52" s="73">
        <v>7</v>
      </c>
      <c r="AX52" s="93" t="s">
        <v>211</v>
      </c>
      <c r="AY52" s="98">
        <v>41670.5</v>
      </c>
      <c r="AZ52" s="99">
        <f>MOD(AY52,1)</f>
        <v>0.5</v>
      </c>
      <c r="BA52" s="73">
        <v>17.399999999999999</v>
      </c>
      <c r="BB52" s="73">
        <v>2</v>
      </c>
      <c r="BE52" s="89"/>
      <c r="BF52" s="89">
        <v>6</v>
      </c>
      <c r="BG52" s="90">
        <v>34.5</v>
      </c>
      <c r="BH52" s="73">
        <v>69</v>
      </c>
    </row>
    <row r="53" spans="1:61" x14ac:dyDescent="0.25">
      <c r="A53" s="73">
        <v>1</v>
      </c>
      <c r="B53" s="73">
        <v>24</v>
      </c>
      <c r="C53" s="80" t="s">
        <v>216</v>
      </c>
      <c r="D53" s="81">
        <v>41718</v>
      </c>
      <c r="E53" s="82">
        <v>0.57986111111111105</v>
      </c>
      <c r="F53" s="82" t="s">
        <v>89</v>
      </c>
      <c r="G53" s="82" t="s">
        <v>133</v>
      </c>
      <c r="H53" s="73">
        <v>8.2799999999999994</v>
      </c>
      <c r="I53" s="73">
        <v>1</v>
      </c>
      <c r="J53" s="73" t="s">
        <v>185</v>
      </c>
      <c r="K53" s="74" t="s">
        <v>12</v>
      </c>
      <c r="L53" s="83" t="s">
        <v>308</v>
      </c>
      <c r="M53" s="84">
        <v>1</v>
      </c>
      <c r="N53" s="85">
        <v>5.77</v>
      </c>
      <c r="O53" s="73">
        <f>N53</f>
        <v>5.77</v>
      </c>
      <c r="P53" s="86">
        <v>8.2799999999999994</v>
      </c>
      <c r="V53" s="73">
        <v>9</v>
      </c>
      <c r="W53" s="73" t="s">
        <v>199</v>
      </c>
      <c r="X53" s="92">
        <v>41648</v>
      </c>
      <c r="Y53" s="82">
        <v>0.28611111111111115</v>
      </c>
      <c r="Z53" s="73">
        <v>14.1</v>
      </c>
      <c r="AA53" s="73">
        <v>1</v>
      </c>
      <c r="AB53" s="73" t="s">
        <v>185</v>
      </c>
      <c r="AC53" s="74" t="s">
        <v>12</v>
      </c>
      <c r="AD53" s="83" t="s">
        <v>294</v>
      </c>
      <c r="AE53" s="84">
        <v>1</v>
      </c>
      <c r="AF53" s="85">
        <v>10.199999999999999</v>
      </c>
      <c r="AG53" s="73">
        <v>10.199999999999999</v>
      </c>
      <c r="AH53" s="73">
        <v>14.1</v>
      </c>
      <c r="AJ53" s="73" t="s">
        <v>47</v>
      </c>
      <c r="AK53" s="92">
        <v>41703</v>
      </c>
      <c r="AL53" s="82">
        <v>0.9916666666666667</v>
      </c>
      <c r="AV53" s="73" t="s">
        <v>12</v>
      </c>
      <c r="AW53" s="73">
        <v>45</v>
      </c>
      <c r="AX53" s="80" t="s">
        <v>211</v>
      </c>
      <c r="AY53" s="81">
        <v>41712</v>
      </c>
      <c r="AZ53" s="82">
        <v>0.51041666666666663</v>
      </c>
      <c r="BA53" s="73">
        <v>21.3</v>
      </c>
      <c r="BB53" s="73">
        <v>2</v>
      </c>
      <c r="BC53" s="73" t="s">
        <v>87</v>
      </c>
      <c r="BD53" s="74" t="s">
        <v>12</v>
      </c>
      <c r="BE53" s="83" t="s">
        <v>313</v>
      </c>
      <c r="BF53" s="84">
        <v>1</v>
      </c>
      <c r="BG53" s="85">
        <v>6.78</v>
      </c>
      <c r="BH53" s="73">
        <v>13.56</v>
      </c>
      <c r="BI53" s="73">
        <v>21.3</v>
      </c>
    </row>
    <row r="54" spans="1:61" x14ac:dyDescent="0.25">
      <c r="A54" s="73">
        <v>1</v>
      </c>
      <c r="B54" s="73">
        <v>25</v>
      </c>
      <c r="C54" s="80" t="s">
        <v>135</v>
      </c>
      <c r="D54" s="81">
        <v>41718</v>
      </c>
      <c r="E54" s="82">
        <v>0.54861111111111105</v>
      </c>
      <c r="F54" s="82" t="s">
        <v>89</v>
      </c>
      <c r="G54" s="82" t="s">
        <v>133</v>
      </c>
      <c r="H54" s="73">
        <v>14</v>
      </c>
      <c r="I54" s="73">
        <v>1</v>
      </c>
      <c r="J54" s="73" t="s">
        <v>185</v>
      </c>
      <c r="K54" s="74" t="s">
        <v>12</v>
      </c>
      <c r="L54" s="83" t="s">
        <v>333</v>
      </c>
      <c r="M54" s="84">
        <v>1</v>
      </c>
      <c r="N54" s="85">
        <v>9.4499999999999993</v>
      </c>
      <c r="O54" s="73">
        <f>N54</f>
        <v>9.4499999999999993</v>
      </c>
      <c r="P54" s="86">
        <v>14</v>
      </c>
      <c r="V54" s="73">
        <v>5</v>
      </c>
      <c r="W54" s="73" t="s">
        <v>196</v>
      </c>
      <c r="X54" s="92">
        <v>41653</v>
      </c>
      <c r="Y54" s="82">
        <v>0.32847222222222222</v>
      </c>
      <c r="Z54" s="73">
        <v>8.4499999999999993</v>
      </c>
      <c r="AA54" s="73">
        <v>1</v>
      </c>
      <c r="AB54" s="73" t="s">
        <v>185</v>
      </c>
      <c r="AC54" s="74" t="s">
        <v>12</v>
      </c>
      <c r="AD54" s="83" t="s">
        <v>302</v>
      </c>
      <c r="AE54" s="84">
        <v>1</v>
      </c>
      <c r="AF54" s="85" t="s">
        <v>204</v>
      </c>
      <c r="AG54" s="73">
        <v>11.1</v>
      </c>
      <c r="AH54" s="73">
        <v>8.4499999999999993</v>
      </c>
      <c r="AJ54" s="73" t="s">
        <v>47</v>
      </c>
      <c r="AK54" s="92">
        <v>41749</v>
      </c>
      <c r="AL54" s="82">
        <v>3.472222222222222E-3</v>
      </c>
      <c r="AV54" s="73" t="s">
        <v>12</v>
      </c>
      <c r="AW54" s="73">
        <v>20</v>
      </c>
      <c r="AX54" s="80" t="s">
        <v>211</v>
      </c>
      <c r="AY54" s="81">
        <v>41712</v>
      </c>
      <c r="AZ54" s="82">
        <v>0.51041666666666663</v>
      </c>
      <c r="BA54" s="73">
        <v>21.3</v>
      </c>
      <c r="BB54" s="73">
        <v>2</v>
      </c>
      <c r="BE54" s="89"/>
      <c r="BF54" s="89">
        <v>5</v>
      </c>
      <c r="BG54" s="90">
        <v>6.34</v>
      </c>
      <c r="BH54" s="73">
        <v>12.68</v>
      </c>
    </row>
    <row r="55" spans="1:61" x14ac:dyDescent="0.25">
      <c r="A55" s="73">
        <v>1</v>
      </c>
      <c r="B55" s="73">
        <v>28</v>
      </c>
      <c r="C55" s="80" t="s">
        <v>217</v>
      </c>
      <c r="D55" s="81">
        <v>41718</v>
      </c>
      <c r="E55" s="82">
        <v>0.59027777777777779</v>
      </c>
      <c r="F55" s="82" t="s">
        <v>89</v>
      </c>
      <c r="G55" s="82" t="s">
        <v>133</v>
      </c>
      <c r="H55" s="73">
        <v>6.96</v>
      </c>
      <c r="I55" s="73">
        <v>1</v>
      </c>
      <c r="J55" s="73" t="s">
        <v>185</v>
      </c>
      <c r="K55" s="74" t="s">
        <v>12</v>
      </c>
      <c r="L55" s="83" t="s">
        <v>301</v>
      </c>
      <c r="M55" s="84">
        <v>1</v>
      </c>
      <c r="N55" s="85">
        <v>3.1</v>
      </c>
      <c r="O55" s="73">
        <f>N55</f>
        <v>3.1</v>
      </c>
      <c r="P55" s="86">
        <v>6.96</v>
      </c>
      <c r="S55" s="106"/>
      <c r="V55" s="73">
        <v>8</v>
      </c>
      <c r="W55" s="73" t="s">
        <v>196</v>
      </c>
      <c r="X55" s="92">
        <v>41642</v>
      </c>
      <c r="Y55" s="82">
        <v>0.11388888888888889</v>
      </c>
      <c r="Z55" s="73">
        <v>5.12</v>
      </c>
      <c r="AA55" s="73">
        <v>1</v>
      </c>
      <c r="AB55" s="73" t="s">
        <v>185</v>
      </c>
      <c r="AC55" s="74" t="s">
        <v>12</v>
      </c>
      <c r="AD55" s="83" t="s">
        <v>288</v>
      </c>
      <c r="AE55" s="84">
        <v>1</v>
      </c>
      <c r="AF55" s="85">
        <v>3.92</v>
      </c>
      <c r="AG55" s="73">
        <v>3.92</v>
      </c>
      <c r="AH55" s="73">
        <v>5.12</v>
      </c>
      <c r="AJ55" s="73" t="s">
        <v>58</v>
      </c>
      <c r="AK55" s="92">
        <v>41706</v>
      </c>
      <c r="AL55" s="82">
        <v>0.375</v>
      </c>
      <c r="AV55" s="73" t="s">
        <v>12</v>
      </c>
      <c r="AW55" s="73">
        <v>22</v>
      </c>
      <c r="AX55" s="80" t="s">
        <v>135</v>
      </c>
      <c r="AY55" s="81">
        <v>41689</v>
      </c>
      <c r="AZ55" s="82">
        <v>0.45833333333333331</v>
      </c>
      <c r="BA55" s="73">
        <v>3.37</v>
      </c>
      <c r="BB55" s="73">
        <v>1</v>
      </c>
      <c r="BC55" s="73" t="s">
        <v>185</v>
      </c>
      <c r="BD55" s="74" t="s">
        <v>12</v>
      </c>
      <c r="BE55" s="83" t="s">
        <v>330</v>
      </c>
      <c r="BF55" s="84">
        <v>1</v>
      </c>
      <c r="BG55" s="85">
        <v>2.97</v>
      </c>
      <c r="BH55" s="73">
        <v>2.97</v>
      </c>
      <c r="BI55" s="73">
        <v>3.37</v>
      </c>
    </row>
    <row r="56" spans="1:61" x14ac:dyDescent="0.25">
      <c r="A56" s="73">
        <v>1</v>
      </c>
      <c r="B56" s="73">
        <v>53</v>
      </c>
      <c r="C56" s="80" t="s">
        <v>212</v>
      </c>
      <c r="D56" s="81">
        <v>41718</v>
      </c>
      <c r="E56" s="82">
        <v>0.5625</v>
      </c>
      <c r="F56" s="82" t="s">
        <v>89</v>
      </c>
      <c r="G56" s="82" t="s">
        <v>133</v>
      </c>
      <c r="H56" s="73">
        <v>34.6</v>
      </c>
      <c r="I56" s="73">
        <v>5</v>
      </c>
      <c r="J56" s="73" t="s">
        <v>17</v>
      </c>
      <c r="K56" s="74" t="s">
        <v>12</v>
      </c>
      <c r="L56" s="83" t="s">
        <v>332</v>
      </c>
      <c r="M56" s="84">
        <v>1</v>
      </c>
      <c r="N56" s="85">
        <v>4.55</v>
      </c>
      <c r="O56" s="73">
        <f t="shared" ref="O56:O119" si="3">N56*I56</f>
        <v>22.75</v>
      </c>
      <c r="P56" s="86">
        <v>34.6</v>
      </c>
      <c r="Q56" s="80">
        <f>ROUND(P56*1.17,1)</f>
        <v>40.5</v>
      </c>
      <c r="V56" s="73">
        <v>43</v>
      </c>
      <c r="W56" s="73" t="s">
        <v>202</v>
      </c>
      <c r="X56" s="92">
        <v>41650</v>
      </c>
      <c r="Y56" s="82">
        <v>0.80069444444444438</v>
      </c>
      <c r="Z56" s="73">
        <v>17.8</v>
      </c>
      <c r="AA56" s="73">
        <v>2</v>
      </c>
      <c r="AB56" s="73" t="s">
        <v>87</v>
      </c>
      <c r="AC56" s="74" t="s">
        <v>12</v>
      </c>
      <c r="AD56" s="83" t="s">
        <v>299</v>
      </c>
      <c r="AE56" s="84">
        <v>1</v>
      </c>
      <c r="AF56" s="85">
        <v>6.7</v>
      </c>
      <c r="AG56" s="73">
        <v>13.4</v>
      </c>
      <c r="AH56" s="73">
        <v>17.8</v>
      </c>
      <c r="AJ56" s="73" t="s">
        <v>58</v>
      </c>
      <c r="AK56" s="92">
        <v>41731</v>
      </c>
      <c r="AL56" s="82">
        <v>0.11666666666666665</v>
      </c>
      <c r="AV56" s="73" t="s">
        <v>12</v>
      </c>
      <c r="AW56" s="73">
        <v>6</v>
      </c>
      <c r="AX56" s="73" t="s">
        <v>135</v>
      </c>
      <c r="AY56" s="92">
        <v>41689</v>
      </c>
      <c r="AZ56" s="82">
        <v>0.45833333333333331</v>
      </c>
      <c r="BA56" s="73">
        <v>3.37</v>
      </c>
      <c r="BB56" s="73">
        <v>1</v>
      </c>
      <c r="BE56" s="89"/>
      <c r="BF56" s="89">
        <v>5</v>
      </c>
      <c r="BG56" s="90">
        <v>2.77</v>
      </c>
      <c r="BH56" s="73">
        <v>2.77</v>
      </c>
    </row>
    <row r="57" spans="1:61" x14ac:dyDescent="0.25">
      <c r="A57" s="73">
        <v>1</v>
      </c>
      <c r="B57" s="73">
        <v>47</v>
      </c>
      <c r="C57" s="93" t="s">
        <v>135</v>
      </c>
      <c r="D57" s="98">
        <v>41747.427083333336</v>
      </c>
      <c r="E57" s="99">
        <f>MOD(D57,1)</f>
        <v>0.42708333333575865</v>
      </c>
      <c r="F57" s="82" t="s">
        <v>89</v>
      </c>
      <c r="G57" s="82" t="s">
        <v>133</v>
      </c>
      <c r="H57" s="73">
        <v>18.399999999999999</v>
      </c>
      <c r="I57" s="73">
        <v>2</v>
      </c>
      <c r="J57" s="73" t="s">
        <v>87</v>
      </c>
      <c r="K57" s="74" t="s">
        <v>12</v>
      </c>
      <c r="L57" s="83" t="s">
        <v>334</v>
      </c>
      <c r="M57" s="84">
        <v>1</v>
      </c>
      <c r="N57" s="85">
        <v>5.75</v>
      </c>
      <c r="O57" s="73">
        <f t="shared" si="3"/>
        <v>11.5</v>
      </c>
      <c r="P57" s="86">
        <v>18.399999999999999</v>
      </c>
      <c r="V57" s="73">
        <v>37</v>
      </c>
      <c r="W57" s="80" t="s">
        <v>41</v>
      </c>
      <c r="X57" s="81">
        <v>41688</v>
      </c>
      <c r="Y57" s="82">
        <v>0.7993055555555556</v>
      </c>
      <c r="Z57" s="73">
        <v>28.2</v>
      </c>
      <c r="AA57" s="73">
        <v>2</v>
      </c>
      <c r="AB57" s="73" t="s">
        <v>87</v>
      </c>
      <c r="AC57" s="74" t="s">
        <v>12</v>
      </c>
      <c r="AD57" s="83" t="s">
        <v>306</v>
      </c>
      <c r="AE57" s="84">
        <v>1</v>
      </c>
      <c r="AF57" s="85" t="s">
        <v>206</v>
      </c>
      <c r="AG57" s="73">
        <v>25.2</v>
      </c>
      <c r="AH57" s="73">
        <v>28.2</v>
      </c>
      <c r="AJ57" s="86" t="s">
        <v>136</v>
      </c>
      <c r="AK57" s="107">
        <v>41718</v>
      </c>
      <c r="AL57" s="82">
        <v>0.57638888888888895</v>
      </c>
      <c r="AV57" s="73" t="s">
        <v>12</v>
      </c>
      <c r="AW57" s="73">
        <v>25</v>
      </c>
      <c r="AX57" s="80" t="s">
        <v>135</v>
      </c>
      <c r="AY57" s="81">
        <v>41718</v>
      </c>
      <c r="AZ57" s="82">
        <v>0.54861111111111105</v>
      </c>
      <c r="BA57" s="73">
        <v>14</v>
      </c>
      <c r="BB57" s="73">
        <v>1</v>
      </c>
      <c r="BC57" s="73" t="s">
        <v>185</v>
      </c>
      <c r="BD57" s="74" t="s">
        <v>12</v>
      </c>
      <c r="BE57" s="83" t="s">
        <v>333</v>
      </c>
      <c r="BF57" s="84">
        <v>1</v>
      </c>
      <c r="BG57" s="85">
        <v>9.4499999999999993</v>
      </c>
      <c r="BH57" s="73">
        <v>9.4499999999999993</v>
      </c>
      <c r="BI57" s="73">
        <v>14</v>
      </c>
    </row>
    <row r="58" spans="1:61" x14ac:dyDescent="0.25">
      <c r="A58" s="73">
        <v>0</v>
      </c>
      <c r="B58" s="73">
        <v>9</v>
      </c>
      <c r="C58" s="93" t="s">
        <v>24</v>
      </c>
      <c r="D58" s="94">
        <v>41685.729861111111</v>
      </c>
      <c r="E58" s="95">
        <f>MOD(D58,1)</f>
        <v>0.72986111111094942</v>
      </c>
      <c r="F58" s="82" t="s">
        <v>22</v>
      </c>
      <c r="G58" s="82" t="s">
        <v>25</v>
      </c>
      <c r="H58" s="73">
        <v>8</v>
      </c>
      <c r="I58" s="73">
        <v>1</v>
      </c>
      <c r="K58" s="73"/>
      <c r="L58" s="80"/>
      <c r="M58" s="80">
        <v>8</v>
      </c>
      <c r="N58" s="90">
        <v>29.9</v>
      </c>
      <c r="O58" s="73">
        <f t="shared" si="3"/>
        <v>29.9</v>
      </c>
      <c r="V58" s="73">
        <v>2</v>
      </c>
      <c r="W58" s="73" t="s">
        <v>60</v>
      </c>
      <c r="X58" s="92">
        <v>41737</v>
      </c>
      <c r="Y58" s="82">
        <v>0.32291666666666669</v>
      </c>
      <c r="Z58" s="73">
        <v>19</v>
      </c>
      <c r="AA58" s="73">
        <v>2</v>
      </c>
      <c r="AD58" s="89"/>
      <c r="AE58" s="89"/>
      <c r="AF58" s="90">
        <v>13.9</v>
      </c>
      <c r="AG58" s="73">
        <v>27.8</v>
      </c>
      <c r="AH58" s="73">
        <v>19</v>
      </c>
      <c r="AJ58" s="86" t="s">
        <v>136</v>
      </c>
      <c r="AK58" s="107">
        <v>41705</v>
      </c>
      <c r="AL58" s="82">
        <v>0.48958333333333331</v>
      </c>
      <c r="AV58" s="73" t="s">
        <v>12</v>
      </c>
      <c r="AW58" s="73">
        <v>12</v>
      </c>
      <c r="AX58" s="80" t="s">
        <v>135</v>
      </c>
      <c r="AY58" s="81">
        <v>41718</v>
      </c>
      <c r="AZ58" s="82">
        <v>0.54861111111111105</v>
      </c>
      <c r="BA58" s="73">
        <v>14</v>
      </c>
      <c r="BB58" s="73">
        <v>1</v>
      </c>
      <c r="BF58" s="73">
        <v>5</v>
      </c>
      <c r="BG58" s="90">
        <v>4.7300000000000004</v>
      </c>
      <c r="BH58" s="73">
        <v>4.7300000000000004</v>
      </c>
    </row>
    <row r="59" spans="1:61" x14ac:dyDescent="0.25">
      <c r="A59" s="73">
        <v>0</v>
      </c>
      <c r="B59" s="73">
        <v>10</v>
      </c>
      <c r="C59" s="102" t="s">
        <v>29</v>
      </c>
      <c r="D59" s="103">
        <v>41687.513194444444</v>
      </c>
      <c r="E59" s="95">
        <f>MOD(D59,1)</f>
        <v>0.51319444444379769</v>
      </c>
      <c r="F59" s="82" t="s">
        <v>22</v>
      </c>
      <c r="G59" s="82" t="s">
        <v>25</v>
      </c>
      <c r="H59" s="73">
        <v>10.1</v>
      </c>
      <c r="I59" s="73">
        <v>1</v>
      </c>
      <c r="K59" s="73"/>
      <c r="L59" s="80"/>
      <c r="M59" s="80">
        <v>8</v>
      </c>
      <c r="N59" s="90">
        <v>29.6</v>
      </c>
      <c r="O59" s="73">
        <f t="shared" si="3"/>
        <v>29.6</v>
      </c>
      <c r="V59" s="73">
        <v>2</v>
      </c>
      <c r="W59" s="73" t="s">
        <v>46</v>
      </c>
      <c r="X59" s="92">
        <v>41647</v>
      </c>
      <c r="Y59" s="82">
        <v>0.93958333333333333</v>
      </c>
      <c r="Z59" s="73">
        <v>9.19</v>
      </c>
      <c r="AA59" s="73">
        <v>1</v>
      </c>
      <c r="AB59" s="73" t="s">
        <v>185</v>
      </c>
      <c r="AC59" s="74" t="s">
        <v>12</v>
      </c>
      <c r="AD59" s="108" t="s">
        <v>291</v>
      </c>
      <c r="AE59" s="109">
        <v>1</v>
      </c>
      <c r="AF59" s="85">
        <v>8.2899999999999991</v>
      </c>
      <c r="AG59" s="73">
        <v>8.2899999999999991</v>
      </c>
      <c r="AH59" s="73">
        <v>9.19</v>
      </c>
      <c r="AJ59" s="86" t="s">
        <v>136</v>
      </c>
      <c r="AK59" s="107">
        <v>41712</v>
      </c>
      <c r="AL59" s="82">
        <v>0.51388888888888895</v>
      </c>
      <c r="AV59" s="73" t="s">
        <v>12</v>
      </c>
      <c r="AW59" s="73">
        <v>5</v>
      </c>
      <c r="AX59" s="80" t="s">
        <v>135</v>
      </c>
      <c r="AY59" s="98">
        <v>41718.569444444445</v>
      </c>
      <c r="AZ59" s="99">
        <f>MOD(AY59,1)</f>
        <v>0.56944444444525288</v>
      </c>
      <c r="BB59" s="73">
        <v>1</v>
      </c>
      <c r="BF59" s="73">
        <v>7</v>
      </c>
      <c r="BG59" s="90">
        <v>11.4</v>
      </c>
      <c r="BH59" s="73">
        <v>11.4</v>
      </c>
    </row>
    <row r="60" spans="1:61" x14ac:dyDescent="0.25">
      <c r="A60" s="73">
        <v>0</v>
      </c>
      <c r="B60" s="73">
        <v>5</v>
      </c>
      <c r="C60" s="73" t="s">
        <v>186</v>
      </c>
      <c r="D60" s="92">
        <v>41688</v>
      </c>
      <c r="E60" s="82">
        <v>0.78472222222222221</v>
      </c>
      <c r="F60" s="82" t="s">
        <v>22</v>
      </c>
      <c r="G60" s="82" t="s">
        <v>25</v>
      </c>
      <c r="H60" s="73">
        <v>12.3</v>
      </c>
      <c r="I60" s="73">
        <v>1</v>
      </c>
      <c r="K60" s="73"/>
      <c r="L60" s="80"/>
      <c r="M60" s="80">
        <v>8</v>
      </c>
      <c r="N60" s="90">
        <v>22.7</v>
      </c>
      <c r="O60" s="73">
        <f t="shared" si="3"/>
        <v>22.7</v>
      </c>
      <c r="Q60" s="80">
        <f>ROUND(P60*1.17,1)</f>
        <v>0</v>
      </c>
      <c r="V60" s="73">
        <v>17</v>
      </c>
      <c r="W60" s="73" t="s">
        <v>46</v>
      </c>
      <c r="X60" s="92">
        <v>41730</v>
      </c>
      <c r="Y60" s="82">
        <v>0.31944444444444448</v>
      </c>
      <c r="Z60" s="73">
        <v>21.1</v>
      </c>
      <c r="AA60" s="73">
        <v>2</v>
      </c>
      <c r="AD60" s="80"/>
      <c r="AE60" s="80"/>
      <c r="AF60" s="90">
        <v>14.6</v>
      </c>
      <c r="AG60" s="73">
        <v>29.2</v>
      </c>
      <c r="AH60" s="73">
        <v>21.1</v>
      </c>
      <c r="AJ60" s="86" t="s">
        <v>136</v>
      </c>
      <c r="AK60" s="107">
        <v>41718</v>
      </c>
      <c r="AL60" s="82">
        <v>0.57638888888888895</v>
      </c>
      <c r="AV60" s="73" t="s">
        <v>12</v>
      </c>
      <c r="AW60" s="73">
        <v>26</v>
      </c>
      <c r="AX60" s="80" t="s">
        <v>116</v>
      </c>
      <c r="AY60" s="81">
        <v>41705</v>
      </c>
      <c r="AZ60" s="82">
        <v>5.2777777777777778E-2</v>
      </c>
      <c r="BA60" s="73">
        <v>7.39</v>
      </c>
      <c r="BB60" s="73">
        <v>1</v>
      </c>
      <c r="BC60" s="73" t="s">
        <v>185</v>
      </c>
      <c r="BD60" s="74" t="s">
        <v>12</v>
      </c>
      <c r="BE60" s="108" t="s">
        <v>318</v>
      </c>
      <c r="BF60" s="109">
        <v>1</v>
      </c>
      <c r="BG60" s="85">
        <v>5.65</v>
      </c>
      <c r="BH60" s="73">
        <v>5.65</v>
      </c>
      <c r="BI60" s="73">
        <v>7.39</v>
      </c>
    </row>
    <row r="61" spans="1:61" x14ac:dyDescent="0.25">
      <c r="A61" s="73">
        <v>0</v>
      </c>
      <c r="B61" s="73">
        <v>12</v>
      </c>
      <c r="C61" s="93" t="s">
        <v>315</v>
      </c>
      <c r="D61" s="94">
        <v>41688.163888888892</v>
      </c>
      <c r="E61" s="95">
        <f>MOD(D61,1)</f>
        <v>0.16388888889196096</v>
      </c>
      <c r="F61" s="82" t="s">
        <v>22</v>
      </c>
      <c r="G61" s="82" t="s">
        <v>25</v>
      </c>
      <c r="H61" s="73">
        <v>11.9</v>
      </c>
      <c r="I61" s="73">
        <v>1</v>
      </c>
      <c r="K61" s="73"/>
      <c r="L61" s="80"/>
      <c r="M61" s="80">
        <v>8</v>
      </c>
      <c r="N61" s="90">
        <v>29.2</v>
      </c>
      <c r="O61" s="73">
        <f t="shared" si="3"/>
        <v>29.2</v>
      </c>
      <c r="Q61" s="80">
        <f>ROUND(P61*1.17,1)</f>
        <v>0</v>
      </c>
      <c r="V61" s="73">
        <v>20</v>
      </c>
      <c r="W61" s="73" t="s">
        <v>47</v>
      </c>
      <c r="X61" s="92">
        <v>41703</v>
      </c>
      <c r="Y61" s="82">
        <v>0.9916666666666667</v>
      </c>
      <c r="Z61" s="73">
        <v>26.2</v>
      </c>
      <c r="AA61" s="73">
        <v>2</v>
      </c>
      <c r="AD61" s="80"/>
      <c r="AE61" s="80"/>
      <c r="AF61" s="90">
        <v>11.1</v>
      </c>
      <c r="AG61" s="73">
        <v>22.2</v>
      </c>
      <c r="AH61" s="73">
        <v>26.2</v>
      </c>
      <c r="AJ61" s="86" t="s">
        <v>136</v>
      </c>
      <c r="AK61" s="107">
        <v>41705</v>
      </c>
      <c r="AL61" s="82">
        <v>0.48958333333333331</v>
      </c>
      <c r="AV61" s="73" t="s">
        <v>12</v>
      </c>
      <c r="AW61" s="73">
        <v>13</v>
      </c>
      <c r="AX61" s="80" t="s">
        <v>116</v>
      </c>
      <c r="AY61" s="81">
        <v>41705</v>
      </c>
      <c r="AZ61" s="82">
        <v>5.2777777777777778E-2</v>
      </c>
      <c r="BA61" s="73">
        <v>7.39</v>
      </c>
      <c r="BB61" s="73">
        <v>1</v>
      </c>
      <c r="BE61" s="80"/>
      <c r="BF61" s="80">
        <v>5</v>
      </c>
      <c r="BG61" s="90">
        <v>6.73</v>
      </c>
      <c r="BH61" s="73">
        <v>6.73</v>
      </c>
    </row>
    <row r="62" spans="1:61" x14ac:dyDescent="0.25">
      <c r="A62" s="73">
        <v>0</v>
      </c>
      <c r="B62" s="73">
        <v>13</v>
      </c>
      <c r="C62" s="93" t="s">
        <v>30</v>
      </c>
      <c r="D62" s="94">
        <v>41688.763194444444</v>
      </c>
      <c r="E62" s="95">
        <f>MOD(D62,1)</f>
        <v>0.76319444444379769</v>
      </c>
      <c r="F62" s="82" t="s">
        <v>22</v>
      </c>
      <c r="G62" s="82" t="s">
        <v>25</v>
      </c>
      <c r="H62" s="73">
        <v>11.1</v>
      </c>
      <c r="I62" s="73">
        <v>1</v>
      </c>
      <c r="K62" s="73"/>
      <c r="L62" s="80"/>
      <c r="M62" s="80">
        <v>8</v>
      </c>
      <c r="N62" s="90">
        <v>28.4</v>
      </c>
      <c r="O62" s="73">
        <f t="shared" si="3"/>
        <v>28.4</v>
      </c>
      <c r="V62" s="73">
        <v>4</v>
      </c>
      <c r="W62" s="73" t="s">
        <v>47</v>
      </c>
      <c r="X62" s="92">
        <v>41749</v>
      </c>
      <c r="Y62" s="82">
        <v>3.472222222222222E-3</v>
      </c>
      <c r="Z62" s="73">
        <v>17.899999999999999</v>
      </c>
      <c r="AA62" s="73">
        <v>2</v>
      </c>
      <c r="AD62" s="80"/>
      <c r="AE62" s="80"/>
      <c r="AF62" s="90">
        <v>7.47</v>
      </c>
      <c r="AG62" s="73">
        <v>14.94</v>
      </c>
      <c r="AH62" s="73">
        <v>17.899999999999999</v>
      </c>
      <c r="AJ62" s="86" t="s">
        <v>136</v>
      </c>
      <c r="AK62" s="110">
        <v>41653.625</v>
      </c>
      <c r="AL62" s="99">
        <v>0.625</v>
      </c>
      <c r="AV62" s="73" t="s">
        <v>12</v>
      </c>
      <c r="AW62" s="73">
        <v>20</v>
      </c>
      <c r="AX62" s="73" t="s">
        <v>122</v>
      </c>
      <c r="AY62" s="92">
        <v>41726</v>
      </c>
      <c r="AZ62" s="82">
        <v>0.44513888888888892</v>
      </c>
      <c r="BA62" s="73" t="s">
        <v>194</v>
      </c>
      <c r="BB62" s="73">
        <v>1</v>
      </c>
      <c r="BC62" s="73" t="s">
        <v>185</v>
      </c>
      <c r="BD62" s="74" t="s">
        <v>12</v>
      </c>
      <c r="BE62" s="108" t="s">
        <v>321</v>
      </c>
      <c r="BF62" s="109">
        <v>1</v>
      </c>
      <c r="BG62" s="85">
        <v>3.8800000000000001E-2</v>
      </c>
      <c r="BH62" s="73">
        <v>3.8800000000000001E-2</v>
      </c>
      <c r="BI62" s="73" t="e">
        <f>NA()</f>
        <v>#N/A</v>
      </c>
    </row>
    <row r="63" spans="1:61" x14ac:dyDescent="0.25">
      <c r="A63" s="73">
        <v>0</v>
      </c>
      <c r="B63" s="73">
        <v>14</v>
      </c>
      <c r="C63" s="93" t="s">
        <v>32</v>
      </c>
      <c r="D63" s="94">
        <v>41688.784722222219</v>
      </c>
      <c r="E63" s="95">
        <f>MOD(D63,1)</f>
        <v>0.78472222221898846</v>
      </c>
      <c r="F63" s="82" t="s">
        <v>22</v>
      </c>
      <c r="G63" s="82" t="s">
        <v>25</v>
      </c>
      <c r="I63" s="73">
        <v>1</v>
      </c>
      <c r="K63" s="73"/>
      <c r="L63" s="80"/>
      <c r="M63" s="80">
        <v>8</v>
      </c>
      <c r="N63" s="90">
        <v>12</v>
      </c>
      <c r="O63" s="73">
        <f t="shared" si="3"/>
        <v>12</v>
      </c>
      <c r="Q63" s="80">
        <f>ROUND(P63*1.17,1)</f>
        <v>0</v>
      </c>
      <c r="V63" s="73">
        <v>24</v>
      </c>
      <c r="W63" s="73" t="s">
        <v>58</v>
      </c>
      <c r="X63" s="92">
        <v>41706</v>
      </c>
      <c r="Y63" s="82">
        <v>0.375</v>
      </c>
      <c r="Z63" s="73">
        <v>16.399999999999999</v>
      </c>
      <c r="AA63" s="73">
        <v>2</v>
      </c>
      <c r="AD63" s="80"/>
      <c r="AE63" s="80"/>
      <c r="AF63" s="90">
        <v>9.7899999999999991</v>
      </c>
      <c r="AG63" s="73">
        <v>19.579999999999998</v>
      </c>
      <c r="AH63" s="73">
        <v>16.399999999999999</v>
      </c>
      <c r="AJ63" s="111" t="s">
        <v>136</v>
      </c>
      <c r="AK63" s="110">
        <v>41670.510416666664</v>
      </c>
      <c r="AL63" s="99">
        <v>0.51041666666424135</v>
      </c>
      <c r="AV63" s="73" t="s">
        <v>12</v>
      </c>
      <c r="AW63" s="73">
        <v>1</v>
      </c>
      <c r="AX63" s="73" t="s">
        <v>122</v>
      </c>
      <c r="AY63" s="92">
        <v>41726</v>
      </c>
      <c r="AZ63" s="82">
        <v>0.44513888888888892</v>
      </c>
      <c r="BA63" s="73" t="s">
        <v>194</v>
      </c>
      <c r="BB63" s="73">
        <v>1</v>
      </c>
      <c r="BE63" s="80"/>
      <c r="BF63" s="80">
        <v>5</v>
      </c>
      <c r="BG63" s="90">
        <v>7.7700000000000005E-2</v>
      </c>
      <c r="BH63" s="73">
        <v>7.7700000000000005E-2</v>
      </c>
    </row>
    <row r="64" spans="1:61" x14ac:dyDescent="0.25">
      <c r="A64" s="73">
        <v>0</v>
      </c>
      <c r="B64" s="73">
        <v>15</v>
      </c>
      <c r="C64" s="111" t="s">
        <v>188</v>
      </c>
      <c r="D64" s="112">
        <v>41688.939583333333</v>
      </c>
      <c r="E64" s="95">
        <f>MOD(D64,1)</f>
        <v>0.93958333333284827</v>
      </c>
      <c r="F64" s="82" t="s">
        <v>22</v>
      </c>
      <c r="G64" s="82" t="s">
        <v>25</v>
      </c>
      <c r="H64" s="73">
        <v>5.89</v>
      </c>
      <c r="I64" s="73">
        <v>1</v>
      </c>
      <c r="K64" s="73"/>
      <c r="L64" s="80"/>
      <c r="M64" s="80">
        <v>8</v>
      </c>
      <c r="N64" s="90">
        <v>24.1</v>
      </c>
      <c r="O64" s="73">
        <f t="shared" si="3"/>
        <v>24.1</v>
      </c>
      <c r="V64" s="73">
        <v>1</v>
      </c>
      <c r="W64" s="73" t="s">
        <v>58</v>
      </c>
      <c r="X64" s="92">
        <v>41731</v>
      </c>
      <c r="Y64" s="82">
        <v>0.11666666666666665</v>
      </c>
      <c r="Z64" s="73">
        <v>19.100000000000001</v>
      </c>
      <c r="AA64" s="73">
        <v>2</v>
      </c>
      <c r="AD64" s="80"/>
      <c r="AE64" s="80"/>
      <c r="AF64" s="90">
        <v>9.57</v>
      </c>
      <c r="AG64" s="73">
        <v>19.14</v>
      </c>
      <c r="AH64" s="73">
        <v>19.100000000000001</v>
      </c>
      <c r="AJ64" s="111" t="s">
        <v>136</v>
      </c>
      <c r="AK64" s="110">
        <v>41705.489583333336</v>
      </c>
      <c r="AL64" s="99">
        <v>0.48958333333575865</v>
      </c>
      <c r="AW64" s="73">
        <v>9</v>
      </c>
      <c r="AX64" s="111" t="s">
        <v>24</v>
      </c>
      <c r="AY64" s="112">
        <v>41685.729861111111</v>
      </c>
      <c r="AZ64" s="95">
        <f>MOD(AY64,1)</f>
        <v>0.72986111111094942</v>
      </c>
      <c r="BA64" s="73">
        <v>8</v>
      </c>
      <c r="BB64" s="73">
        <v>1</v>
      </c>
      <c r="BE64" s="80"/>
      <c r="BF64" s="80">
        <v>8</v>
      </c>
      <c r="BG64" s="90">
        <v>29.9</v>
      </c>
      <c r="BH64" s="73">
        <v>29.9</v>
      </c>
    </row>
    <row r="65" spans="1:61" x14ac:dyDescent="0.25">
      <c r="A65" s="73">
        <v>0</v>
      </c>
      <c r="B65" s="73">
        <v>5</v>
      </c>
      <c r="C65" s="111" t="s">
        <v>189</v>
      </c>
      <c r="D65" s="113">
        <v>41666.439583333333</v>
      </c>
      <c r="E65" s="95">
        <f>MOD(D65,1)</f>
        <v>0.43958333333284827</v>
      </c>
      <c r="F65" s="82" t="s">
        <v>34</v>
      </c>
      <c r="G65" s="95" t="s">
        <v>190</v>
      </c>
      <c r="H65" s="73">
        <v>8.48</v>
      </c>
      <c r="I65" s="73">
        <v>1</v>
      </c>
      <c r="K65" s="73"/>
      <c r="L65" s="80"/>
      <c r="M65" s="80">
        <v>10</v>
      </c>
      <c r="N65" s="90">
        <v>3.13</v>
      </c>
      <c r="O65" s="73">
        <f t="shared" si="3"/>
        <v>3.13</v>
      </c>
      <c r="V65" s="73">
        <v>23</v>
      </c>
      <c r="W65" s="86" t="s">
        <v>136</v>
      </c>
      <c r="X65" s="107">
        <v>41718</v>
      </c>
      <c r="Y65" s="82">
        <v>0.57638888888888895</v>
      </c>
      <c r="Z65" s="73">
        <v>2.23</v>
      </c>
      <c r="AA65" s="73">
        <v>1</v>
      </c>
      <c r="AB65" s="73" t="s">
        <v>185</v>
      </c>
      <c r="AC65" s="74" t="s">
        <v>12</v>
      </c>
      <c r="AD65" s="108" t="s">
        <v>305</v>
      </c>
      <c r="AE65" s="109">
        <v>1</v>
      </c>
      <c r="AF65" s="85">
        <v>1.35</v>
      </c>
      <c r="AG65" s="73">
        <v>1.35</v>
      </c>
      <c r="AH65" s="73">
        <v>2.23</v>
      </c>
      <c r="AJ65" s="86" t="s">
        <v>136</v>
      </c>
      <c r="AK65" s="110">
        <v>41712.513888888891</v>
      </c>
      <c r="AL65" s="99">
        <v>0.51388888889050577</v>
      </c>
      <c r="AW65" s="73">
        <v>12</v>
      </c>
      <c r="AX65" s="111" t="s">
        <v>315</v>
      </c>
      <c r="AY65" s="112">
        <v>41688.163888888892</v>
      </c>
      <c r="AZ65" s="95">
        <f>MOD(AY65,1)</f>
        <v>0.16388888889196096</v>
      </c>
      <c r="BA65" s="73">
        <v>11.9</v>
      </c>
      <c r="BB65" s="73">
        <v>1</v>
      </c>
      <c r="BE65" s="80"/>
      <c r="BF65" s="80">
        <v>8</v>
      </c>
      <c r="BG65" s="90">
        <v>29.2</v>
      </c>
      <c r="BH65" s="73">
        <v>29.2</v>
      </c>
    </row>
    <row r="66" spans="1:61" x14ac:dyDescent="0.25">
      <c r="A66" s="73">
        <v>0</v>
      </c>
      <c r="B66" s="73">
        <v>15</v>
      </c>
      <c r="C66" s="86" t="s">
        <v>46</v>
      </c>
      <c r="D66" s="107">
        <v>41701</v>
      </c>
      <c r="E66" s="82">
        <v>0.99444444444444446</v>
      </c>
      <c r="F66" s="82" t="s">
        <v>34</v>
      </c>
      <c r="G66" s="82" t="s">
        <v>38</v>
      </c>
      <c r="H66" s="73">
        <v>29.6</v>
      </c>
      <c r="I66" s="73">
        <v>2</v>
      </c>
      <c r="K66" s="73"/>
      <c r="L66" s="80"/>
      <c r="M66" s="80">
        <v>9</v>
      </c>
      <c r="N66" s="90">
        <v>10.9</v>
      </c>
      <c r="O66" s="73">
        <f t="shared" si="3"/>
        <v>21.8</v>
      </c>
      <c r="V66" s="73">
        <v>27</v>
      </c>
      <c r="W66" s="86" t="s">
        <v>136</v>
      </c>
      <c r="X66" s="107">
        <v>41705</v>
      </c>
      <c r="Y66" s="82">
        <v>0.48958333333333331</v>
      </c>
      <c r="Z66" s="73">
        <v>3.72</v>
      </c>
      <c r="AA66" s="73">
        <v>1</v>
      </c>
      <c r="AB66" s="73" t="s">
        <v>185</v>
      </c>
      <c r="AC66" s="74" t="s">
        <v>12</v>
      </c>
      <c r="AD66" s="108" t="s">
        <v>297</v>
      </c>
      <c r="AE66" s="109">
        <v>1</v>
      </c>
      <c r="AF66" s="85">
        <v>5.62</v>
      </c>
      <c r="AG66" s="73">
        <v>5.62</v>
      </c>
      <c r="AH66" s="73">
        <v>3.72</v>
      </c>
      <c r="AJ66" s="86" t="s">
        <v>136</v>
      </c>
      <c r="AK66" s="110">
        <v>41718.576388888891</v>
      </c>
      <c r="AL66" s="99">
        <v>0.57638888889050577</v>
      </c>
      <c r="AW66" s="73">
        <v>10</v>
      </c>
      <c r="AX66" s="111" t="s">
        <v>29</v>
      </c>
      <c r="AY66" s="112">
        <v>41687.513194444444</v>
      </c>
      <c r="AZ66" s="95">
        <f>MOD(AY66,1)</f>
        <v>0.51319444444379769</v>
      </c>
      <c r="BA66" s="73">
        <v>10.1</v>
      </c>
      <c r="BB66" s="73">
        <v>1</v>
      </c>
      <c r="BE66" s="80"/>
      <c r="BF66" s="80">
        <v>8</v>
      </c>
      <c r="BG66" s="90">
        <v>29.6</v>
      </c>
      <c r="BH66" s="73">
        <v>29.6</v>
      </c>
    </row>
    <row r="67" spans="1:61" x14ac:dyDescent="0.25">
      <c r="A67" s="73">
        <v>0</v>
      </c>
      <c r="B67" s="73">
        <v>20</v>
      </c>
      <c r="C67" s="86" t="s">
        <v>47</v>
      </c>
      <c r="D67" s="107">
        <v>41703</v>
      </c>
      <c r="E67" s="82">
        <v>0.9916666666666667</v>
      </c>
      <c r="F67" s="82" t="s">
        <v>34</v>
      </c>
      <c r="G67" s="82" t="s">
        <v>38</v>
      </c>
      <c r="H67" s="73">
        <v>26.2</v>
      </c>
      <c r="I67" s="73">
        <v>2</v>
      </c>
      <c r="K67" s="73"/>
      <c r="L67" s="80"/>
      <c r="M67" s="80">
        <v>9</v>
      </c>
      <c r="N67" s="90">
        <v>11.1</v>
      </c>
      <c r="O67" s="73">
        <f t="shared" si="3"/>
        <v>22.2</v>
      </c>
      <c r="Q67" s="80">
        <f>ROUND(P67*1.17,1)</f>
        <v>0</v>
      </c>
      <c r="V67" s="73">
        <v>7</v>
      </c>
      <c r="W67" s="86" t="s">
        <v>136</v>
      </c>
      <c r="X67" s="107">
        <v>41712</v>
      </c>
      <c r="Y67" s="82">
        <v>0.51388888888888895</v>
      </c>
      <c r="Z67" s="73">
        <v>2.41</v>
      </c>
      <c r="AA67" s="73">
        <v>1</v>
      </c>
      <c r="AD67" s="80"/>
      <c r="AE67" s="80"/>
      <c r="AF67" s="90">
        <v>1.57</v>
      </c>
      <c r="AG67" s="73">
        <v>1.57</v>
      </c>
      <c r="AH67" s="73">
        <v>2.41</v>
      </c>
      <c r="AJ67" s="111" t="s">
        <v>217</v>
      </c>
      <c r="AK67" s="110">
        <v>41705.510416666664</v>
      </c>
      <c r="AL67" s="99">
        <v>0.51041666666424135</v>
      </c>
      <c r="AW67" s="73">
        <v>14</v>
      </c>
      <c r="AX67" s="111" t="s">
        <v>32</v>
      </c>
      <c r="AY67" s="112">
        <v>41688.784722222219</v>
      </c>
      <c r="AZ67" s="95">
        <f>MOD(AY67,1)</f>
        <v>0.78472222221898846</v>
      </c>
      <c r="BB67" s="73">
        <v>1</v>
      </c>
      <c r="BE67" s="80"/>
      <c r="BF67" s="80">
        <v>8</v>
      </c>
      <c r="BG67" s="90">
        <v>12</v>
      </c>
      <c r="BH67" s="73">
        <v>12</v>
      </c>
    </row>
    <row r="68" spans="1:61" x14ac:dyDescent="0.25">
      <c r="A68" s="73">
        <v>0</v>
      </c>
      <c r="B68" s="73">
        <v>24</v>
      </c>
      <c r="C68" s="86" t="s">
        <v>58</v>
      </c>
      <c r="D68" s="107">
        <v>41706</v>
      </c>
      <c r="E68" s="82">
        <v>0.375</v>
      </c>
      <c r="F68" s="82" t="s">
        <v>34</v>
      </c>
      <c r="G68" s="82" t="s">
        <v>38</v>
      </c>
      <c r="H68" s="73">
        <v>16.399999999999999</v>
      </c>
      <c r="I68" s="73">
        <v>2</v>
      </c>
      <c r="K68" s="73"/>
      <c r="L68" s="80"/>
      <c r="M68" s="80">
        <v>9</v>
      </c>
      <c r="N68" s="90">
        <v>9.7899999999999991</v>
      </c>
      <c r="O68" s="73">
        <f t="shared" si="3"/>
        <v>19.579999999999998</v>
      </c>
      <c r="V68" s="73">
        <v>9</v>
      </c>
      <c r="W68" s="86" t="s">
        <v>136</v>
      </c>
      <c r="X68" s="107">
        <v>41718</v>
      </c>
      <c r="Y68" s="82">
        <v>0.57638888888888895</v>
      </c>
      <c r="Z68" s="73">
        <v>2.23</v>
      </c>
      <c r="AA68" s="73">
        <v>1</v>
      </c>
      <c r="AD68" s="80"/>
      <c r="AE68" s="80"/>
      <c r="AF68" s="90">
        <v>1.38</v>
      </c>
      <c r="AG68" s="73">
        <v>1.38</v>
      </c>
      <c r="AH68" s="73">
        <v>2.23</v>
      </c>
      <c r="AJ68" s="86" t="s">
        <v>217</v>
      </c>
      <c r="AK68" s="110">
        <v>41718.590277777781</v>
      </c>
      <c r="AL68" s="99">
        <v>0.59027777778101154</v>
      </c>
      <c r="AW68" s="73">
        <v>19</v>
      </c>
      <c r="AX68" s="86" t="s">
        <v>184</v>
      </c>
      <c r="AY68" s="107">
        <v>41687</v>
      </c>
      <c r="AZ68" s="82">
        <v>0.57847222222222217</v>
      </c>
      <c r="BA68" s="73">
        <v>11.4</v>
      </c>
      <c r="BB68" s="73">
        <v>1</v>
      </c>
      <c r="BC68" s="73" t="s">
        <v>185</v>
      </c>
      <c r="BD68" s="74" t="s">
        <v>12</v>
      </c>
      <c r="BE68" s="108" t="s">
        <v>278</v>
      </c>
      <c r="BF68" s="109">
        <v>1</v>
      </c>
      <c r="BG68" s="85">
        <v>9.91</v>
      </c>
      <c r="BH68" s="73">
        <v>9.91</v>
      </c>
      <c r="BI68" s="73">
        <v>11.4</v>
      </c>
    </row>
    <row r="69" spans="1:61" x14ac:dyDescent="0.25">
      <c r="A69" s="73">
        <v>0</v>
      </c>
      <c r="B69" s="73">
        <v>21</v>
      </c>
      <c r="C69" s="86" t="s">
        <v>59</v>
      </c>
      <c r="D69" s="107">
        <v>41707</v>
      </c>
      <c r="E69" s="82">
        <v>0.43402777777777773</v>
      </c>
      <c r="F69" s="82" t="s">
        <v>34</v>
      </c>
      <c r="G69" s="82" t="s">
        <v>38</v>
      </c>
      <c r="H69" s="73">
        <v>26.8</v>
      </c>
      <c r="I69" s="73">
        <v>2</v>
      </c>
      <c r="K69" s="73"/>
      <c r="L69" s="80"/>
      <c r="M69" s="80">
        <v>9</v>
      </c>
      <c r="N69" s="90">
        <v>15.1</v>
      </c>
      <c r="O69" s="73">
        <f t="shared" si="3"/>
        <v>30.2</v>
      </c>
      <c r="Q69" s="80">
        <f>ROUND(P69*1.17,1)</f>
        <v>0</v>
      </c>
      <c r="V69" s="73">
        <v>16</v>
      </c>
      <c r="W69" s="86" t="s">
        <v>136</v>
      </c>
      <c r="X69" s="107">
        <v>41705</v>
      </c>
      <c r="Y69" s="82">
        <v>0.48958333333333331</v>
      </c>
      <c r="Z69" s="73">
        <v>3.72</v>
      </c>
      <c r="AA69" s="73">
        <v>1</v>
      </c>
      <c r="AD69" s="80"/>
      <c r="AE69" s="80"/>
      <c r="AF69" s="90">
        <v>2.15</v>
      </c>
      <c r="AG69" s="73">
        <v>2.15</v>
      </c>
      <c r="AH69" s="73">
        <v>3.72</v>
      </c>
      <c r="AJ69" s="86" t="s">
        <v>88</v>
      </c>
      <c r="AK69" s="110">
        <v>41646.511805555558</v>
      </c>
      <c r="AL69" s="99">
        <v>0.5118055555576575</v>
      </c>
      <c r="AW69" s="73">
        <v>1</v>
      </c>
      <c r="AX69" s="86" t="s">
        <v>197</v>
      </c>
      <c r="AY69" s="107">
        <v>41648</v>
      </c>
      <c r="AZ69" s="82">
        <v>0.48055555555555557</v>
      </c>
      <c r="BA69" s="73">
        <v>11.5</v>
      </c>
      <c r="BB69" s="73">
        <v>1</v>
      </c>
      <c r="BC69" s="73" t="s">
        <v>185</v>
      </c>
      <c r="BD69" s="74" t="s">
        <v>12</v>
      </c>
      <c r="BE69" s="108" t="s">
        <v>292</v>
      </c>
      <c r="BF69" s="109">
        <v>1</v>
      </c>
      <c r="BG69" s="85" t="s">
        <v>198</v>
      </c>
      <c r="BH69" s="73">
        <v>12.2</v>
      </c>
      <c r="BI69" s="73">
        <v>11.5</v>
      </c>
    </row>
    <row r="70" spans="1:61" x14ac:dyDescent="0.25">
      <c r="A70" s="73">
        <v>0</v>
      </c>
      <c r="B70" s="73">
        <v>17</v>
      </c>
      <c r="C70" s="86" t="s">
        <v>46</v>
      </c>
      <c r="D70" s="107">
        <v>41730</v>
      </c>
      <c r="E70" s="82">
        <v>0.31944444444444448</v>
      </c>
      <c r="F70" s="82" t="s">
        <v>34</v>
      </c>
      <c r="G70" s="82" t="s">
        <v>38</v>
      </c>
      <c r="H70" s="73">
        <v>21.1</v>
      </c>
      <c r="I70" s="73">
        <v>2</v>
      </c>
      <c r="K70" s="73"/>
      <c r="L70" s="80"/>
      <c r="M70" s="80">
        <v>9</v>
      </c>
      <c r="N70" s="90">
        <v>14.6</v>
      </c>
      <c r="O70" s="73">
        <f t="shared" si="3"/>
        <v>29.2</v>
      </c>
      <c r="V70" s="73">
        <v>10</v>
      </c>
      <c r="W70" s="86" t="s">
        <v>136</v>
      </c>
      <c r="X70" s="110">
        <v>41653.625</v>
      </c>
      <c r="Y70" s="99">
        <v>0.625</v>
      </c>
      <c r="Z70" s="73">
        <v>11.5</v>
      </c>
      <c r="AA70" s="73">
        <v>1</v>
      </c>
      <c r="AD70" s="80"/>
      <c r="AE70" s="80"/>
      <c r="AF70" s="90">
        <v>21.9</v>
      </c>
      <c r="AG70" s="73">
        <v>21.9</v>
      </c>
      <c r="AH70" s="73">
        <v>11.5</v>
      </c>
      <c r="AJ70" s="111" t="s">
        <v>88</v>
      </c>
      <c r="AK70" s="110">
        <v>41747.444444444445</v>
      </c>
      <c r="AL70" s="99">
        <v>0.44444444444525288</v>
      </c>
      <c r="AW70" s="73">
        <v>38</v>
      </c>
      <c r="AX70" s="86" t="s">
        <v>197</v>
      </c>
      <c r="AY70" s="107">
        <v>41642</v>
      </c>
      <c r="AZ70" s="82">
        <v>0.17986111111111111</v>
      </c>
      <c r="BA70" s="73">
        <v>16.2</v>
      </c>
      <c r="BB70" s="73">
        <v>2</v>
      </c>
      <c r="BC70" s="73" t="s">
        <v>87</v>
      </c>
      <c r="BD70" s="74" t="s">
        <v>12</v>
      </c>
      <c r="BE70" s="108" t="s">
        <v>289</v>
      </c>
      <c r="BF70" s="109">
        <v>1</v>
      </c>
      <c r="BG70" s="85">
        <v>6.44</v>
      </c>
      <c r="BH70" s="73">
        <v>12.88</v>
      </c>
      <c r="BI70" s="73">
        <v>16.2</v>
      </c>
    </row>
    <row r="71" spans="1:61" x14ac:dyDescent="0.25">
      <c r="A71" s="73">
        <v>0</v>
      </c>
      <c r="B71" s="73">
        <v>1</v>
      </c>
      <c r="C71" s="86" t="s">
        <v>58</v>
      </c>
      <c r="D71" s="107">
        <v>41731</v>
      </c>
      <c r="E71" s="82">
        <v>0.11666666666666665</v>
      </c>
      <c r="F71" s="82" t="s">
        <v>34</v>
      </c>
      <c r="G71" s="82" t="s">
        <v>38</v>
      </c>
      <c r="H71" s="73">
        <v>19.100000000000001</v>
      </c>
      <c r="I71" s="73">
        <v>2</v>
      </c>
      <c r="K71" s="73"/>
      <c r="L71" s="80"/>
      <c r="M71" s="80">
        <v>10</v>
      </c>
      <c r="N71" s="90">
        <v>9.57</v>
      </c>
      <c r="O71" s="73">
        <f t="shared" si="3"/>
        <v>19.14</v>
      </c>
      <c r="Q71" s="80">
        <f>ROUND(P71*1.17,1)</f>
        <v>0</v>
      </c>
      <c r="V71" s="73">
        <v>14</v>
      </c>
      <c r="W71" s="111" t="s">
        <v>136</v>
      </c>
      <c r="X71" s="110">
        <v>41670.510416666664</v>
      </c>
      <c r="Y71" s="99">
        <v>0.51041666666424135</v>
      </c>
      <c r="Z71" s="73">
        <v>1.42</v>
      </c>
      <c r="AA71" s="73">
        <v>1</v>
      </c>
      <c r="AD71" s="80"/>
      <c r="AE71" s="80"/>
      <c r="AF71" s="90">
        <v>2.97</v>
      </c>
      <c r="AG71" s="73">
        <v>2.97</v>
      </c>
      <c r="AH71" s="73">
        <v>1.42</v>
      </c>
      <c r="AJ71" s="86" t="s">
        <v>216</v>
      </c>
      <c r="AK71" s="110">
        <v>41718.579861111109</v>
      </c>
      <c r="AL71" s="99">
        <v>0.57986111110949423</v>
      </c>
      <c r="AW71" s="73">
        <v>3</v>
      </c>
      <c r="AX71" s="86" t="s">
        <v>193</v>
      </c>
      <c r="AY71" s="107">
        <v>41642</v>
      </c>
      <c r="AZ71" s="82">
        <v>0.21180555555555555</v>
      </c>
      <c r="BA71" s="73" t="s">
        <v>194</v>
      </c>
      <c r="BB71" s="73">
        <v>1</v>
      </c>
      <c r="BC71" s="73" t="s">
        <v>185</v>
      </c>
      <c r="BD71" s="74" t="s">
        <v>12</v>
      </c>
      <c r="BE71" s="108" t="s">
        <v>285</v>
      </c>
      <c r="BF71" s="109">
        <v>1</v>
      </c>
      <c r="BG71" s="85">
        <v>1.63</v>
      </c>
      <c r="BH71" s="73">
        <v>1.63</v>
      </c>
      <c r="BI71" s="73" t="e">
        <f>NA()</f>
        <v>#N/A</v>
      </c>
    </row>
    <row r="72" spans="1:61" x14ac:dyDescent="0.25">
      <c r="A72" s="73">
        <v>0</v>
      </c>
      <c r="B72" s="73">
        <v>2</v>
      </c>
      <c r="C72" s="86" t="s">
        <v>60</v>
      </c>
      <c r="D72" s="107">
        <v>41737</v>
      </c>
      <c r="E72" s="82">
        <v>0.32291666666666669</v>
      </c>
      <c r="F72" s="82" t="s">
        <v>34</v>
      </c>
      <c r="G72" s="82" t="s">
        <v>38</v>
      </c>
      <c r="H72" s="73">
        <v>19</v>
      </c>
      <c r="I72" s="73">
        <v>2</v>
      </c>
      <c r="K72" s="73"/>
      <c r="L72" s="80"/>
      <c r="M72" s="80">
        <v>10</v>
      </c>
      <c r="N72" s="90">
        <v>13.9</v>
      </c>
      <c r="O72" s="73">
        <f t="shared" si="3"/>
        <v>27.8</v>
      </c>
      <c r="Q72" s="80">
        <f>ROUND(P72*1.17,1)</f>
        <v>0</v>
      </c>
      <c r="V72" s="73">
        <v>22</v>
      </c>
      <c r="W72" s="111" t="s">
        <v>136</v>
      </c>
      <c r="X72" s="110">
        <v>41705.489583333336</v>
      </c>
      <c r="Y72" s="99">
        <v>0.48958333333575865</v>
      </c>
      <c r="AA72" s="73">
        <v>1</v>
      </c>
      <c r="AD72" s="80"/>
      <c r="AE72" s="80"/>
      <c r="AF72" s="90">
        <v>5.66</v>
      </c>
      <c r="AG72" s="73">
        <v>5.66</v>
      </c>
      <c r="AJ72" s="111" t="s">
        <v>214</v>
      </c>
      <c r="AK72" s="110">
        <v>41705.520833333336</v>
      </c>
      <c r="AL72" s="99">
        <v>0.52083333333575865</v>
      </c>
      <c r="AW72" s="73">
        <v>40</v>
      </c>
      <c r="AX72" s="86" t="s">
        <v>203</v>
      </c>
      <c r="AY72" s="107">
        <v>41651</v>
      </c>
      <c r="AZ72" s="82">
        <v>0.18472222222222223</v>
      </c>
      <c r="BA72" s="73">
        <v>17.5</v>
      </c>
      <c r="BB72" s="73">
        <v>2</v>
      </c>
      <c r="BC72" s="73" t="s">
        <v>87</v>
      </c>
      <c r="BD72" s="74" t="s">
        <v>12</v>
      </c>
      <c r="BE72" s="108" t="s">
        <v>300</v>
      </c>
      <c r="BF72" s="109">
        <v>1</v>
      </c>
      <c r="BG72" s="85">
        <v>7.27</v>
      </c>
      <c r="BH72" s="73">
        <v>14.54</v>
      </c>
      <c r="BI72" s="73">
        <v>17.5</v>
      </c>
    </row>
    <row r="73" spans="1:61" x14ac:dyDescent="0.25">
      <c r="A73" s="73">
        <v>0</v>
      </c>
      <c r="B73" s="73">
        <v>25</v>
      </c>
      <c r="C73" s="86" t="s">
        <v>39</v>
      </c>
      <c r="D73" s="107">
        <v>41739</v>
      </c>
      <c r="E73" s="82">
        <v>0.61319444444444449</v>
      </c>
      <c r="F73" s="82" t="s">
        <v>34</v>
      </c>
      <c r="G73" s="82" t="s">
        <v>38</v>
      </c>
      <c r="H73" s="73">
        <v>18.600000000000001</v>
      </c>
      <c r="I73" s="73">
        <v>2</v>
      </c>
      <c r="K73" s="73"/>
      <c r="L73" s="80"/>
      <c r="M73" s="80">
        <v>9</v>
      </c>
      <c r="N73" s="90">
        <v>8.5299999999999994</v>
      </c>
      <c r="O73" s="73">
        <f t="shared" si="3"/>
        <v>17.059999999999999</v>
      </c>
      <c r="Q73" s="80">
        <f>ROUND(P73*1.17,1)</f>
        <v>0</v>
      </c>
      <c r="V73" s="73">
        <v>3</v>
      </c>
      <c r="W73" s="86" t="s">
        <v>136</v>
      </c>
      <c r="X73" s="110">
        <v>41712.513888888891</v>
      </c>
      <c r="Y73" s="99">
        <v>0.51388888889050577</v>
      </c>
      <c r="AA73" s="73">
        <v>1</v>
      </c>
      <c r="AD73" s="80"/>
      <c r="AE73" s="80"/>
      <c r="AF73" s="90">
        <v>3.82</v>
      </c>
      <c r="AG73" s="73">
        <v>3.82</v>
      </c>
      <c r="AJ73" s="86" t="s">
        <v>214</v>
      </c>
      <c r="AK73" s="107">
        <v>41718</v>
      </c>
      <c r="AL73" s="82">
        <v>0.60069444444444442</v>
      </c>
      <c r="AW73" s="73">
        <v>4</v>
      </c>
      <c r="AX73" s="86" t="s">
        <v>195</v>
      </c>
      <c r="AY73" s="107">
        <v>41642</v>
      </c>
      <c r="AZ73" s="82">
        <v>0.4680555555555555</v>
      </c>
      <c r="BA73" s="73">
        <v>11.7</v>
      </c>
      <c r="BB73" s="73">
        <v>1</v>
      </c>
      <c r="BC73" s="73" t="s">
        <v>185</v>
      </c>
      <c r="BD73" s="74" t="s">
        <v>12</v>
      </c>
      <c r="BE73" s="108" t="s">
        <v>286</v>
      </c>
      <c r="BF73" s="109">
        <v>1</v>
      </c>
      <c r="BG73" s="85">
        <v>10.5</v>
      </c>
      <c r="BH73" s="73">
        <v>10.5</v>
      </c>
      <c r="BI73" s="73">
        <v>11.7</v>
      </c>
    </row>
    <row r="74" spans="1:61" x14ac:dyDescent="0.25">
      <c r="A74" s="73">
        <v>0</v>
      </c>
      <c r="B74" s="73">
        <v>4</v>
      </c>
      <c r="C74" s="86" t="s">
        <v>47</v>
      </c>
      <c r="D74" s="107">
        <v>41749</v>
      </c>
      <c r="E74" s="82">
        <v>3.472222222222222E-3</v>
      </c>
      <c r="F74" s="82" t="s">
        <v>34</v>
      </c>
      <c r="G74" s="82" t="s">
        <v>38</v>
      </c>
      <c r="H74" s="73">
        <v>17.899999999999999</v>
      </c>
      <c r="I74" s="73">
        <v>2</v>
      </c>
      <c r="K74" s="73"/>
      <c r="L74" s="80"/>
      <c r="M74" s="80">
        <v>10</v>
      </c>
      <c r="N74" s="90">
        <v>7.47</v>
      </c>
      <c r="O74" s="73">
        <f t="shared" si="3"/>
        <v>14.94</v>
      </c>
      <c r="Q74" s="80">
        <f>ROUND(P74*1.17,1)</f>
        <v>0</v>
      </c>
      <c r="V74" s="73">
        <v>6</v>
      </c>
      <c r="W74" s="86" t="s">
        <v>136</v>
      </c>
      <c r="X74" s="110">
        <v>41718.576388888891</v>
      </c>
      <c r="Y74" s="99">
        <v>0.57638888889050577</v>
      </c>
      <c r="AA74" s="73">
        <v>1</v>
      </c>
      <c r="AD74" s="80"/>
      <c r="AE74" s="80"/>
      <c r="AF74" s="90">
        <v>3.32</v>
      </c>
      <c r="AG74" s="73">
        <v>3.32</v>
      </c>
      <c r="AJ74" s="111" t="s">
        <v>214</v>
      </c>
      <c r="AK74" s="110">
        <v>41705.520833333336</v>
      </c>
      <c r="AL74" s="99">
        <v>0.52083333333575865</v>
      </c>
      <c r="AW74" s="73">
        <v>51</v>
      </c>
      <c r="AX74" s="86" t="s">
        <v>205</v>
      </c>
      <c r="AY74" s="107">
        <v>41684</v>
      </c>
      <c r="AZ74" s="82">
        <v>0.50277777777777777</v>
      </c>
      <c r="BA74" s="73">
        <v>34.6</v>
      </c>
      <c r="BB74" s="73">
        <v>5</v>
      </c>
      <c r="BC74" s="73" t="s">
        <v>17</v>
      </c>
      <c r="BD74" s="74" t="s">
        <v>12</v>
      </c>
      <c r="BE74" s="108" t="s">
        <v>303</v>
      </c>
      <c r="BF74" s="109">
        <v>1</v>
      </c>
      <c r="BG74" s="85">
        <v>6.21</v>
      </c>
      <c r="BH74" s="73">
        <v>31.05</v>
      </c>
      <c r="BI74" s="73">
        <v>34.6</v>
      </c>
    </row>
    <row r="75" spans="1:61" x14ac:dyDescent="0.25">
      <c r="A75" s="73">
        <v>0</v>
      </c>
      <c r="B75" s="73">
        <v>4</v>
      </c>
      <c r="C75" s="86" t="s">
        <v>88</v>
      </c>
      <c r="D75" s="110">
        <v>41646.511805555558</v>
      </c>
      <c r="E75" s="99">
        <f>MOD(D75,1)</f>
        <v>0.5118055555576575</v>
      </c>
      <c r="F75" s="82" t="s">
        <v>89</v>
      </c>
      <c r="G75" s="82" t="s">
        <v>16</v>
      </c>
      <c r="H75" s="73">
        <v>1.65</v>
      </c>
      <c r="I75" s="73">
        <v>1</v>
      </c>
      <c r="K75" s="73"/>
      <c r="L75" s="80"/>
      <c r="M75" s="80">
        <v>6</v>
      </c>
      <c r="N75" s="90">
        <v>2.4900000000000002</v>
      </c>
      <c r="O75" s="73">
        <f t="shared" si="3"/>
        <v>2.4900000000000002</v>
      </c>
      <c r="P75" s="86">
        <v>1.65</v>
      </c>
      <c r="V75" s="73">
        <v>23</v>
      </c>
      <c r="W75" s="111" t="s">
        <v>217</v>
      </c>
      <c r="X75" s="110">
        <v>41705.510416666664</v>
      </c>
      <c r="Y75" s="99">
        <v>0.51041666666424135</v>
      </c>
      <c r="Z75" s="73">
        <v>3.8</v>
      </c>
      <c r="AA75" s="73">
        <v>1</v>
      </c>
      <c r="AF75" s="90">
        <v>6.79</v>
      </c>
      <c r="AG75" s="73">
        <v>6.79</v>
      </c>
      <c r="AH75" s="73">
        <v>3.8</v>
      </c>
      <c r="AJ75" s="86" t="s">
        <v>214</v>
      </c>
      <c r="AK75" s="110">
        <v>41718.600694444445</v>
      </c>
      <c r="AL75" s="99">
        <v>0.60069444444525288</v>
      </c>
      <c r="AW75" s="73">
        <v>6</v>
      </c>
      <c r="AX75" s="86" t="s">
        <v>192</v>
      </c>
      <c r="AY75" s="107">
        <v>41581</v>
      </c>
      <c r="AZ75" s="82">
        <v>0.2951388888888889</v>
      </c>
      <c r="BA75" s="73">
        <v>6.85</v>
      </c>
      <c r="BB75" s="73">
        <v>1</v>
      </c>
      <c r="BC75" s="73" t="s">
        <v>185</v>
      </c>
      <c r="BD75" s="74" t="s">
        <v>12</v>
      </c>
      <c r="BE75" s="108" t="s">
        <v>283</v>
      </c>
      <c r="BF75" s="109">
        <v>1</v>
      </c>
      <c r="BG75" s="85">
        <v>5.18</v>
      </c>
      <c r="BH75" s="73">
        <v>5.18</v>
      </c>
      <c r="BI75" s="73">
        <v>6.85</v>
      </c>
    </row>
    <row r="76" spans="1:61" x14ac:dyDescent="0.25">
      <c r="A76" s="73">
        <v>0</v>
      </c>
      <c r="B76" s="73">
        <v>5</v>
      </c>
      <c r="C76" s="86" t="s">
        <v>211</v>
      </c>
      <c r="D76" s="110">
        <v>41646.520833333336</v>
      </c>
      <c r="E76" s="99">
        <f>MOD(D76,1)</f>
        <v>0.52083333333575865</v>
      </c>
      <c r="F76" s="82" t="s">
        <v>89</v>
      </c>
      <c r="G76" s="82" t="s">
        <v>16</v>
      </c>
      <c r="H76" s="73">
        <v>10.1</v>
      </c>
      <c r="I76" s="73">
        <v>1</v>
      </c>
      <c r="K76" s="73"/>
      <c r="L76" s="80"/>
      <c r="M76" s="80">
        <v>6</v>
      </c>
      <c r="N76" s="90">
        <v>19.3</v>
      </c>
      <c r="O76" s="73">
        <f t="shared" si="3"/>
        <v>19.3</v>
      </c>
      <c r="P76" s="86">
        <v>10.1</v>
      </c>
      <c r="Q76" s="80">
        <f>ROUND(P76*1.17,1)</f>
        <v>11.8</v>
      </c>
      <c r="V76" s="73">
        <v>8</v>
      </c>
      <c r="W76" s="86" t="s">
        <v>217</v>
      </c>
      <c r="X76" s="110">
        <v>41718.590277777781</v>
      </c>
      <c r="Y76" s="99">
        <v>0.59027777778101154</v>
      </c>
      <c r="AA76" s="73">
        <v>1</v>
      </c>
      <c r="AF76" s="90">
        <v>11.8</v>
      </c>
      <c r="AG76" s="73">
        <v>11.8</v>
      </c>
      <c r="AJ76" s="93" t="s">
        <v>132</v>
      </c>
      <c r="AK76" s="98">
        <v>41691.475694444445</v>
      </c>
      <c r="AL76" s="99">
        <v>0.47569444444525288</v>
      </c>
      <c r="AW76" s="73">
        <v>7</v>
      </c>
      <c r="AX76" s="86" t="s">
        <v>192</v>
      </c>
      <c r="AY76" s="107">
        <v>41631</v>
      </c>
      <c r="AZ76" s="82">
        <v>0.76250000000000007</v>
      </c>
      <c r="BA76" s="73">
        <v>9.5399999999999991</v>
      </c>
      <c r="BB76" s="73">
        <v>1</v>
      </c>
      <c r="BC76" s="73" t="s">
        <v>185</v>
      </c>
      <c r="BD76" s="74" t="s">
        <v>12</v>
      </c>
      <c r="BE76" s="108" t="s">
        <v>284</v>
      </c>
      <c r="BF76" s="109">
        <v>1</v>
      </c>
      <c r="BG76" s="85">
        <v>4.88</v>
      </c>
      <c r="BH76" s="73">
        <v>4.88</v>
      </c>
      <c r="BI76" s="73">
        <v>9.5399999999999991</v>
      </c>
    </row>
    <row r="77" spans="1:61" x14ac:dyDescent="0.25">
      <c r="A77" s="73">
        <v>0</v>
      </c>
      <c r="B77" s="73">
        <v>6</v>
      </c>
      <c r="C77" s="86" t="s">
        <v>211</v>
      </c>
      <c r="D77" s="110">
        <v>41653.638888888891</v>
      </c>
      <c r="E77" s="99">
        <f>MOD(D77,1)</f>
        <v>0.63888888889050577</v>
      </c>
      <c r="F77" s="82" t="s">
        <v>89</v>
      </c>
      <c r="G77" s="82" t="s">
        <v>16</v>
      </c>
      <c r="H77" s="73">
        <v>19</v>
      </c>
      <c r="I77" s="73">
        <v>2</v>
      </c>
      <c r="K77" s="73"/>
      <c r="L77" s="80"/>
      <c r="M77" s="80">
        <v>6</v>
      </c>
      <c r="N77" s="90">
        <v>36.299999999999997</v>
      </c>
      <c r="O77" s="73">
        <f t="shared" si="3"/>
        <v>72.599999999999994</v>
      </c>
      <c r="P77" s="86">
        <v>19</v>
      </c>
      <c r="Q77" s="80">
        <f>ROUND(P77*1.17,1)</f>
        <v>22.2</v>
      </c>
      <c r="V77" s="73">
        <v>4</v>
      </c>
      <c r="W77" s="86" t="s">
        <v>88</v>
      </c>
      <c r="X77" s="110">
        <v>41646.511805555558</v>
      </c>
      <c r="Y77" s="99">
        <v>0.5118055555576575</v>
      </c>
      <c r="Z77" s="73">
        <v>1.65</v>
      </c>
      <c r="AA77" s="73">
        <v>1</v>
      </c>
      <c r="AF77" s="90">
        <v>2.4900000000000002</v>
      </c>
      <c r="AG77" s="73">
        <v>2.4900000000000002</v>
      </c>
      <c r="AH77" s="73">
        <v>1.65</v>
      </c>
      <c r="AJ77" s="93" t="s">
        <v>132</v>
      </c>
      <c r="AK77" s="98">
        <v>41705.479166666664</v>
      </c>
      <c r="AL77" s="99">
        <v>0.47916666666424135</v>
      </c>
      <c r="AW77" s="73">
        <v>41</v>
      </c>
      <c r="AX77" s="86" t="s">
        <v>201</v>
      </c>
      <c r="AY77" s="107">
        <v>41650</v>
      </c>
      <c r="AZ77" s="82">
        <v>0.41805555555555557</v>
      </c>
      <c r="BA77" s="73">
        <v>18</v>
      </c>
      <c r="BB77" s="73">
        <v>2</v>
      </c>
      <c r="BC77" s="73" t="s">
        <v>87</v>
      </c>
      <c r="BD77" s="74" t="s">
        <v>12</v>
      </c>
      <c r="BE77" s="108" t="s">
        <v>298</v>
      </c>
      <c r="BF77" s="109">
        <v>1</v>
      </c>
      <c r="BG77" s="85">
        <v>7.56</v>
      </c>
      <c r="BH77" s="73">
        <v>15.12</v>
      </c>
      <c r="BI77" s="73">
        <v>18</v>
      </c>
    </row>
    <row r="78" spans="1:61" x14ac:dyDescent="0.25">
      <c r="A78" s="73">
        <v>0</v>
      </c>
      <c r="B78" s="73">
        <v>7</v>
      </c>
      <c r="C78" s="111" t="s">
        <v>211</v>
      </c>
      <c r="D78" s="110">
        <v>41670.5</v>
      </c>
      <c r="E78" s="99">
        <f>MOD(D78,1)</f>
        <v>0.5</v>
      </c>
      <c r="F78" s="82" t="s">
        <v>89</v>
      </c>
      <c r="G78" s="82" t="s">
        <v>16</v>
      </c>
      <c r="H78" s="73">
        <v>17.399999999999999</v>
      </c>
      <c r="I78" s="73">
        <v>2</v>
      </c>
      <c r="K78" s="73"/>
      <c r="L78" s="80"/>
      <c r="M78" s="80">
        <v>6</v>
      </c>
      <c r="N78" s="90">
        <v>34.5</v>
      </c>
      <c r="O78" s="73">
        <f t="shared" si="3"/>
        <v>69</v>
      </c>
      <c r="P78" s="86">
        <v>17.399999999999999</v>
      </c>
      <c r="V78" s="73">
        <v>9</v>
      </c>
      <c r="W78" s="111" t="s">
        <v>88</v>
      </c>
      <c r="X78" s="110">
        <v>41747.444444444445</v>
      </c>
      <c r="Y78" s="99">
        <v>0.44444444444525288</v>
      </c>
      <c r="Z78" s="73">
        <v>6.91</v>
      </c>
      <c r="AA78" s="73">
        <v>1</v>
      </c>
      <c r="AF78" s="90">
        <v>12</v>
      </c>
      <c r="AG78" s="73">
        <v>12</v>
      </c>
      <c r="AH78" s="73">
        <v>6.91</v>
      </c>
      <c r="AJ78" s="80" t="s">
        <v>132</v>
      </c>
      <c r="AK78" s="98">
        <v>41712.5</v>
      </c>
      <c r="AL78" s="99">
        <v>0.5</v>
      </c>
      <c r="AW78" s="73">
        <v>10</v>
      </c>
      <c r="AX78" s="86" t="s">
        <v>200</v>
      </c>
      <c r="AY78" s="107">
        <v>41648</v>
      </c>
      <c r="AZ78" s="82">
        <v>6.805555555555555E-2</v>
      </c>
      <c r="BA78" s="73">
        <v>1.1200000000000001</v>
      </c>
      <c r="BB78" s="73">
        <v>1</v>
      </c>
      <c r="BC78" s="73" t="s">
        <v>185</v>
      </c>
      <c r="BD78" s="74" t="s">
        <v>12</v>
      </c>
      <c r="BE78" s="108" t="s">
        <v>295</v>
      </c>
      <c r="BF78" s="109">
        <v>1</v>
      </c>
      <c r="BG78" s="85">
        <v>1.35</v>
      </c>
      <c r="BH78" s="73">
        <v>1.35</v>
      </c>
      <c r="BI78" s="73">
        <v>1.1200000000000001</v>
      </c>
    </row>
    <row r="79" spans="1:61" x14ac:dyDescent="0.25">
      <c r="A79" s="73">
        <v>0</v>
      </c>
      <c r="B79" s="73">
        <v>20</v>
      </c>
      <c r="C79" s="86" t="s">
        <v>211</v>
      </c>
      <c r="D79" s="107">
        <v>41712</v>
      </c>
      <c r="E79" s="82">
        <v>0.51041666666666663</v>
      </c>
      <c r="F79" s="82" t="s">
        <v>89</v>
      </c>
      <c r="G79" s="82" t="s">
        <v>16</v>
      </c>
      <c r="H79" s="73">
        <v>21.3</v>
      </c>
      <c r="I79" s="73">
        <v>2</v>
      </c>
      <c r="K79" s="73"/>
      <c r="L79" s="80"/>
      <c r="M79" s="80">
        <v>5</v>
      </c>
      <c r="N79" s="90">
        <v>6.34</v>
      </c>
      <c r="O79" s="73">
        <f t="shared" si="3"/>
        <v>12.68</v>
      </c>
      <c r="P79" s="86">
        <v>21.3</v>
      </c>
      <c r="Q79" s="80">
        <f>ROUND(P79*1.17,1)</f>
        <v>24.9</v>
      </c>
      <c r="V79" s="73">
        <v>7</v>
      </c>
      <c r="W79" s="86" t="s">
        <v>216</v>
      </c>
      <c r="X79" s="110">
        <v>41718.579861111109</v>
      </c>
      <c r="Y79" s="99">
        <v>0.57986111110949423</v>
      </c>
      <c r="AA79" s="73">
        <v>1</v>
      </c>
      <c r="AF79" s="90">
        <v>18.899999999999999</v>
      </c>
      <c r="AG79" s="73">
        <v>18.899999999999999</v>
      </c>
      <c r="AJ79" s="80" t="s">
        <v>132</v>
      </c>
      <c r="AK79" s="98">
        <v>41718.5625</v>
      </c>
      <c r="AL79" s="99">
        <v>0.5625</v>
      </c>
      <c r="AW79" s="73">
        <v>39</v>
      </c>
      <c r="AX79" s="86" t="s">
        <v>200</v>
      </c>
      <c r="AY79" s="107">
        <v>41690</v>
      </c>
      <c r="AZ79" s="82">
        <v>0.69305555555555554</v>
      </c>
      <c r="BA79" s="73">
        <v>28.3</v>
      </c>
      <c r="BB79" s="73">
        <v>2</v>
      </c>
      <c r="BC79" s="73" t="s">
        <v>87</v>
      </c>
      <c r="BD79" s="74" t="s">
        <v>12</v>
      </c>
      <c r="BE79" s="108" t="s">
        <v>307</v>
      </c>
      <c r="BF79" s="109">
        <v>1</v>
      </c>
      <c r="BG79" s="85" t="s">
        <v>207</v>
      </c>
      <c r="BH79" s="73">
        <v>23.8</v>
      </c>
      <c r="BI79" s="73">
        <v>28.3</v>
      </c>
    </row>
    <row r="80" spans="1:61" x14ac:dyDescent="0.25">
      <c r="A80" s="73">
        <v>0</v>
      </c>
      <c r="B80" s="73">
        <v>9</v>
      </c>
      <c r="C80" s="111" t="s">
        <v>88</v>
      </c>
      <c r="D80" s="110">
        <v>41747.444444444445</v>
      </c>
      <c r="E80" s="99">
        <f>MOD(D80,1)</f>
        <v>0.44444444444525288</v>
      </c>
      <c r="F80" s="82" t="s">
        <v>89</v>
      </c>
      <c r="G80" s="82" t="s">
        <v>16</v>
      </c>
      <c r="H80" s="73">
        <v>6.91</v>
      </c>
      <c r="I80" s="73">
        <v>1</v>
      </c>
      <c r="K80" s="73"/>
      <c r="L80" s="80"/>
      <c r="M80" s="80">
        <v>6</v>
      </c>
      <c r="N80" s="90">
        <v>12</v>
      </c>
      <c r="O80" s="73">
        <f t="shared" si="3"/>
        <v>12</v>
      </c>
      <c r="P80" s="86">
        <v>6.91</v>
      </c>
      <c r="Q80" s="114"/>
      <c r="V80" s="73">
        <v>56</v>
      </c>
      <c r="W80" s="111" t="s">
        <v>214</v>
      </c>
      <c r="X80" s="110">
        <v>41705.520833333336</v>
      </c>
      <c r="Y80" s="99">
        <v>0.52083333333575865</v>
      </c>
      <c r="Z80" s="73">
        <v>61.7</v>
      </c>
      <c r="AA80" s="73">
        <v>10</v>
      </c>
      <c r="AB80" s="73" t="s">
        <v>13</v>
      </c>
      <c r="AC80" s="74" t="s">
        <v>12</v>
      </c>
      <c r="AD80" s="108" t="s">
        <v>319</v>
      </c>
      <c r="AE80" s="109">
        <v>1</v>
      </c>
      <c r="AF80" s="85">
        <v>5.78</v>
      </c>
      <c r="AG80" s="73">
        <v>57.800000000000004</v>
      </c>
      <c r="AH80" s="73">
        <v>61.7</v>
      </c>
      <c r="AJ80" s="80" t="s">
        <v>212</v>
      </c>
      <c r="AK80" s="81">
        <v>41705</v>
      </c>
      <c r="AL80" s="82">
        <v>0.47916666666666669</v>
      </c>
      <c r="AW80" s="73">
        <v>42</v>
      </c>
      <c r="AX80" s="86" t="s">
        <v>208</v>
      </c>
      <c r="AY80" s="107">
        <v>41691</v>
      </c>
      <c r="AZ80" s="82">
        <v>0.28333333333333333</v>
      </c>
      <c r="BA80" s="73">
        <v>19.3</v>
      </c>
      <c r="BB80" s="73">
        <v>2</v>
      </c>
      <c r="BC80" s="73" t="s">
        <v>87</v>
      </c>
      <c r="BD80" s="74" t="s">
        <v>12</v>
      </c>
      <c r="BE80" s="108" t="s">
        <v>309</v>
      </c>
      <c r="BF80" s="109">
        <v>1</v>
      </c>
      <c r="BG80" s="85">
        <v>8.42</v>
      </c>
      <c r="BH80" s="73">
        <v>16.84</v>
      </c>
      <c r="BI80" s="73">
        <v>19.3</v>
      </c>
    </row>
    <row r="81" spans="1:61" x14ac:dyDescent="0.25">
      <c r="A81" s="73">
        <v>0</v>
      </c>
      <c r="B81" s="73">
        <v>13</v>
      </c>
      <c r="C81" s="86" t="s">
        <v>116</v>
      </c>
      <c r="D81" s="107">
        <v>41705</v>
      </c>
      <c r="E81" s="82">
        <v>5.2777777777777778E-2</v>
      </c>
      <c r="F81" s="82" t="s">
        <v>89</v>
      </c>
      <c r="G81" s="82" t="s">
        <v>25</v>
      </c>
      <c r="H81" s="73">
        <v>7.39</v>
      </c>
      <c r="I81" s="73">
        <v>1</v>
      </c>
      <c r="K81" s="73"/>
      <c r="L81" s="80"/>
      <c r="M81" s="80">
        <v>5</v>
      </c>
      <c r="N81" s="90">
        <v>6.73</v>
      </c>
      <c r="O81" s="73">
        <f t="shared" si="3"/>
        <v>6.73</v>
      </c>
      <c r="P81" s="86">
        <v>7.39</v>
      </c>
      <c r="Q81" s="80">
        <f>ROUND(P81*1.17,1)</f>
        <v>8.6</v>
      </c>
      <c r="V81" s="73">
        <v>18</v>
      </c>
      <c r="W81" s="86" t="s">
        <v>214</v>
      </c>
      <c r="X81" s="107">
        <v>41718</v>
      </c>
      <c r="Y81" s="82">
        <v>0.60069444444444442</v>
      </c>
      <c r="Z81" s="73">
        <v>19.600000000000001</v>
      </c>
      <c r="AA81" s="73">
        <v>2</v>
      </c>
      <c r="AF81" s="90">
        <v>8.34</v>
      </c>
      <c r="AG81" s="73">
        <v>16.68</v>
      </c>
      <c r="AH81" s="73">
        <v>19.600000000000001</v>
      </c>
      <c r="AJ81" s="80" t="s">
        <v>212</v>
      </c>
      <c r="AK81" s="81">
        <v>41718</v>
      </c>
      <c r="AL81" s="82">
        <v>0.5625</v>
      </c>
      <c r="AW81" s="73">
        <v>9</v>
      </c>
      <c r="AX81" s="86" t="s">
        <v>199</v>
      </c>
      <c r="AY81" s="107">
        <v>41648</v>
      </c>
      <c r="AZ81" s="82">
        <v>0.28611111111111115</v>
      </c>
      <c r="BA81" s="73">
        <v>14.1</v>
      </c>
      <c r="BB81" s="73">
        <v>1</v>
      </c>
      <c r="BC81" s="73" t="s">
        <v>185</v>
      </c>
      <c r="BD81" s="74" t="s">
        <v>12</v>
      </c>
      <c r="BE81" s="108" t="s">
        <v>294</v>
      </c>
      <c r="BF81" s="109">
        <v>1</v>
      </c>
      <c r="BG81" s="85">
        <v>10.199999999999999</v>
      </c>
      <c r="BH81" s="73">
        <v>10.199999999999999</v>
      </c>
      <c r="BI81" s="73">
        <v>14.1</v>
      </c>
    </row>
    <row r="82" spans="1:61" x14ac:dyDescent="0.25">
      <c r="A82" s="73">
        <v>0</v>
      </c>
      <c r="B82" s="73">
        <v>14</v>
      </c>
      <c r="C82" s="86" t="s">
        <v>111</v>
      </c>
      <c r="D82" s="107">
        <v>41719</v>
      </c>
      <c r="E82" s="82">
        <v>0.67291666666666661</v>
      </c>
      <c r="F82" s="82" t="s">
        <v>89</v>
      </c>
      <c r="G82" s="82" t="s">
        <v>25</v>
      </c>
      <c r="H82" s="73" t="s">
        <v>194</v>
      </c>
      <c r="I82" s="73">
        <v>1</v>
      </c>
      <c r="K82" s="73"/>
      <c r="L82" s="80"/>
      <c r="M82" s="80">
        <v>5</v>
      </c>
      <c r="N82" s="90">
        <v>6.2700000000000006E-2</v>
      </c>
      <c r="O82" s="73">
        <f t="shared" si="3"/>
        <v>6.2700000000000006E-2</v>
      </c>
      <c r="P82" s="86" t="s">
        <v>194</v>
      </c>
      <c r="Q82" s="80" t="e">
        <f>ROUND(P82*1.17,1)</f>
        <v>#VALUE!</v>
      </c>
      <c r="V82" s="73">
        <v>24</v>
      </c>
      <c r="W82" s="111" t="s">
        <v>214</v>
      </c>
      <c r="X82" s="110">
        <v>41705.520833333336</v>
      </c>
      <c r="Y82" s="99">
        <v>0.52083333333575865</v>
      </c>
      <c r="Z82" s="73">
        <v>61.7</v>
      </c>
      <c r="AA82" s="73">
        <v>10</v>
      </c>
      <c r="AF82" s="90">
        <v>22.2</v>
      </c>
      <c r="AG82" s="73">
        <v>222</v>
      </c>
      <c r="AH82" s="73">
        <v>61.7</v>
      </c>
      <c r="AJ82" s="80" t="s">
        <v>212</v>
      </c>
      <c r="AK82" s="81">
        <v>41691</v>
      </c>
      <c r="AL82" s="82">
        <v>0.47569444444444442</v>
      </c>
      <c r="AW82" s="73">
        <v>5</v>
      </c>
      <c r="AX82" s="86" t="s">
        <v>196</v>
      </c>
      <c r="AY82" s="107">
        <v>41653</v>
      </c>
      <c r="AZ82" s="82">
        <v>0.32847222222222222</v>
      </c>
      <c r="BA82" s="73">
        <v>8.4499999999999993</v>
      </c>
      <c r="BB82" s="73">
        <v>1</v>
      </c>
      <c r="BC82" s="73" t="s">
        <v>185</v>
      </c>
      <c r="BD82" s="74" t="s">
        <v>12</v>
      </c>
      <c r="BE82" s="108" t="s">
        <v>302</v>
      </c>
      <c r="BF82" s="109">
        <v>1</v>
      </c>
      <c r="BG82" s="85" t="s">
        <v>204</v>
      </c>
      <c r="BH82" s="73">
        <v>11.1</v>
      </c>
      <c r="BI82" s="73">
        <v>8.4499999999999993</v>
      </c>
    </row>
    <row r="83" spans="1:61" x14ac:dyDescent="0.25">
      <c r="A83" s="73">
        <v>0</v>
      </c>
      <c r="B83" s="73">
        <v>2</v>
      </c>
      <c r="C83" s="73" t="s">
        <v>112</v>
      </c>
      <c r="D83" s="92">
        <v>41721</v>
      </c>
      <c r="E83" s="82">
        <v>0.67986111111111114</v>
      </c>
      <c r="F83" s="82" t="s">
        <v>89</v>
      </c>
      <c r="G83" s="82" t="s">
        <v>25</v>
      </c>
      <c r="H83" s="73" t="s">
        <v>194</v>
      </c>
      <c r="I83" s="73">
        <v>1</v>
      </c>
      <c r="K83" s="73"/>
      <c r="L83" s="80"/>
      <c r="M83" s="80">
        <v>5</v>
      </c>
      <c r="N83" s="90">
        <v>6.8599999999999994E-2</v>
      </c>
      <c r="O83" s="73">
        <f t="shared" si="3"/>
        <v>6.8599999999999994E-2</v>
      </c>
      <c r="P83" s="86" t="s">
        <v>194</v>
      </c>
      <c r="V83" s="73">
        <v>10</v>
      </c>
      <c r="W83" s="86" t="s">
        <v>214</v>
      </c>
      <c r="X83" s="110">
        <v>41718.600694444445</v>
      </c>
      <c r="Y83" s="99">
        <v>0.60069444444525288</v>
      </c>
      <c r="AA83" s="73">
        <v>1</v>
      </c>
      <c r="AF83" s="90">
        <v>20.399999999999999</v>
      </c>
      <c r="AG83" s="73">
        <v>20.399999999999999</v>
      </c>
      <c r="AJ83" s="80" t="s">
        <v>212</v>
      </c>
      <c r="AK83" s="81">
        <v>41705</v>
      </c>
      <c r="AL83" s="82">
        <v>0.47916666666666669</v>
      </c>
      <c r="AW83" s="73">
        <v>8</v>
      </c>
      <c r="AX83" s="73" t="s">
        <v>196</v>
      </c>
      <c r="AY83" s="92">
        <v>41642</v>
      </c>
      <c r="AZ83" s="82">
        <v>0.11388888888888889</v>
      </c>
      <c r="BA83" s="73">
        <v>5.12</v>
      </c>
      <c r="BB83" s="73">
        <v>1</v>
      </c>
      <c r="BC83" s="73" t="s">
        <v>185</v>
      </c>
      <c r="BD83" s="74" t="s">
        <v>12</v>
      </c>
      <c r="BE83" s="108" t="s">
        <v>288</v>
      </c>
      <c r="BF83" s="109">
        <v>1</v>
      </c>
      <c r="BG83" s="85">
        <v>3.92</v>
      </c>
      <c r="BH83" s="73">
        <v>3.92</v>
      </c>
      <c r="BI83" s="73">
        <v>5.12</v>
      </c>
    </row>
    <row r="84" spans="1:61" x14ac:dyDescent="0.25">
      <c r="A84" s="73">
        <v>0</v>
      </c>
      <c r="B84" s="73">
        <v>1</v>
      </c>
      <c r="C84" s="73" t="s">
        <v>122</v>
      </c>
      <c r="D84" s="92">
        <v>41726</v>
      </c>
      <c r="E84" s="82">
        <v>0.44513888888888892</v>
      </c>
      <c r="F84" s="82" t="s">
        <v>89</v>
      </c>
      <c r="G84" s="82" t="s">
        <v>25</v>
      </c>
      <c r="H84" s="73" t="s">
        <v>194</v>
      </c>
      <c r="I84" s="73">
        <v>1</v>
      </c>
      <c r="K84" s="73"/>
      <c r="L84" s="80"/>
      <c r="M84" s="80">
        <v>5</v>
      </c>
      <c r="N84" s="90">
        <v>7.7700000000000005E-2</v>
      </c>
      <c r="O84" s="73">
        <f t="shared" si="3"/>
        <v>7.7700000000000005E-2</v>
      </c>
      <c r="P84" s="86" t="s">
        <v>194</v>
      </c>
      <c r="Q84" s="80" t="e">
        <f>ROUND(P84*1.17,1)</f>
        <v>#VALUE!</v>
      </c>
      <c r="V84" s="73">
        <v>18</v>
      </c>
      <c r="W84" s="93" t="s">
        <v>132</v>
      </c>
      <c r="X84" s="98">
        <v>41691.475694444445</v>
      </c>
      <c r="Y84" s="99">
        <v>0.47569444444525288</v>
      </c>
      <c r="AA84" s="73">
        <v>1</v>
      </c>
      <c r="AF84" s="90">
        <v>27</v>
      </c>
      <c r="AG84" s="73">
        <v>27</v>
      </c>
      <c r="AJ84" s="80" t="s">
        <v>212</v>
      </c>
      <c r="AK84" s="81">
        <v>41718</v>
      </c>
      <c r="AL84" s="82">
        <v>0.5625</v>
      </c>
      <c r="AW84" s="73">
        <v>43</v>
      </c>
      <c r="AX84" s="73" t="s">
        <v>202</v>
      </c>
      <c r="AY84" s="92">
        <v>41650</v>
      </c>
      <c r="AZ84" s="82">
        <v>0.80069444444444438</v>
      </c>
      <c r="BA84" s="73">
        <v>17.8</v>
      </c>
      <c r="BB84" s="73">
        <v>2</v>
      </c>
      <c r="BC84" s="73" t="s">
        <v>87</v>
      </c>
      <c r="BD84" s="74" t="s">
        <v>12</v>
      </c>
      <c r="BE84" s="108" t="s">
        <v>299</v>
      </c>
      <c r="BF84" s="109">
        <v>1</v>
      </c>
      <c r="BG84" s="85">
        <v>6.7</v>
      </c>
      <c r="BH84" s="73">
        <v>13.4</v>
      </c>
      <c r="BI84" s="73">
        <v>17.8</v>
      </c>
    </row>
    <row r="85" spans="1:61" x14ac:dyDescent="0.25">
      <c r="A85" s="73">
        <v>0</v>
      </c>
      <c r="B85" s="73">
        <v>10</v>
      </c>
      <c r="C85" s="80" t="s">
        <v>136</v>
      </c>
      <c r="D85" s="98">
        <v>41653.625</v>
      </c>
      <c r="E85" s="99">
        <f t="shared" ref="E85:E90" si="4">MOD(D85,1)</f>
        <v>0.625</v>
      </c>
      <c r="F85" s="82" t="s">
        <v>89</v>
      </c>
      <c r="G85" s="82" t="s">
        <v>133</v>
      </c>
      <c r="H85" s="73">
        <v>11.5</v>
      </c>
      <c r="I85" s="73">
        <v>1</v>
      </c>
      <c r="K85" s="73"/>
      <c r="L85" s="80"/>
      <c r="M85" s="80">
        <v>6</v>
      </c>
      <c r="N85" s="90">
        <v>21.9</v>
      </c>
      <c r="O85" s="73">
        <f t="shared" si="3"/>
        <v>21.9</v>
      </c>
      <c r="P85" s="86">
        <v>11.5</v>
      </c>
      <c r="V85" s="73">
        <v>20</v>
      </c>
      <c r="W85" s="93" t="s">
        <v>132</v>
      </c>
      <c r="X85" s="98">
        <v>41705.479166666664</v>
      </c>
      <c r="Y85" s="99">
        <v>0.47916666666424135</v>
      </c>
      <c r="AA85" s="73">
        <v>1</v>
      </c>
      <c r="AF85" s="90">
        <v>29.5</v>
      </c>
      <c r="AG85" s="73">
        <v>29.5</v>
      </c>
      <c r="AJ85" s="80" t="s">
        <v>212</v>
      </c>
      <c r="AK85" s="81">
        <v>41691</v>
      </c>
      <c r="AL85" s="82">
        <v>0.47569444444444442</v>
      </c>
      <c r="AW85" s="73">
        <v>37</v>
      </c>
      <c r="AX85" s="80" t="s">
        <v>41</v>
      </c>
      <c r="AY85" s="81">
        <v>41688</v>
      </c>
      <c r="AZ85" s="82">
        <v>0.7993055555555556</v>
      </c>
      <c r="BA85" s="73">
        <v>28.2</v>
      </c>
      <c r="BB85" s="73">
        <v>2</v>
      </c>
      <c r="BC85" s="73" t="s">
        <v>87</v>
      </c>
      <c r="BD85" s="74" t="s">
        <v>12</v>
      </c>
      <c r="BE85" s="108" t="s">
        <v>306</v>
      </c>
      <c r="BF85" s="109">
        <v>1</v>
      </c>
      <c r="BG85" s="85" t="s">
        <v>206</v>
      </c>
      <c r="BH85" s="73">
        <v>25.2</v>
      </c>
      <c r="BI85" s="73">
        <v>28.2</v>
      </c>
    </row>
    <row r="86" spans="1:61" x14ac:dyDescent="0.25">
      <c r="A86" s="73">
        <v>0</v>
      </c>
      <c r="B86" s="73">
        <v>11</v>
      </c>
      <c r="C86" s="80" t="s">
        <v>135</v>
      </c>
      <c r="D86" s="81">
        <v>41653.631944444445</v>
      </c>
      <c r="E86" s="99">
        <f t="shared" si="4"/>
        <v>0.63194444444525288</v>
      </c>
      <c r="F86" s="82" t="s">
        <v>89</v>
      </c>
      <c r="G86" s="82" t="s">
        <v>133</v>
      </c>
      <c r="H86" s="73">
        <v>9.24</v>
      </c>
      <c r="I86" s="73">
        <v>1</v>
      </c>
      <c r="K86" s="73"/>
      <c r="L86" s="80"/>
      <c r="M86" s="80">
        <v>6</v>
      </c>
      <c r="N86" s="90">
        <v>20.399999999999999</v>
      </c>
      <c r="O86" s="73">
        <f t="shared" si="3"/>
        <v>20.399999999999999</v>
      </c>
      <c r="P86" s="86">
        <v>9.24</v>
      </c>
      <c r="V86" s="73">
        <v>25</v>
      </c>
      <c r="W86" s="80" t="s">
        <v>132</v>
      </c>
      <c r="X86" s="98">
        <v>41712.5</v>
      </c>
      <c r="Y86" s="99">
        <v>0.5</v>
      </c>
      <c r="Z86" s="73">
        <v>34.799999999999997</v>
      </c>
      <c r="AA86" s="73">
        <v>5</v>
      </c>
      <c r="AF86" s="90">
        <v>28.4</v>
      </c>
      <c r="AG86" s="73">
        <v>142</v>
      </c>
      <c r="AH86" s="73">
        <v>34.799999999999997</v>
      </c>
      <c r="AJ86" s="80" t="s">
        <v>134</v>
      </c>
      <c r="AK86" s="98">
        <v>41653.645833333336</v>
      </c>
      <c r="AL86" s="99">
        <v>0.64583333333575865</v>
      </c>
      <c r="AW86" s="73">
        <v>2</v>
      </c>
      <c r="AX86" s="73" t="s">
        <v>60</v>
      </c>
      <c r="AY86" s="92">
        <v>41737</v>
      </c>
      <c r="AZ86" s="82">
        <v>0.32291666666666669</v>
      </c>
      <c r="BA86" s="73">
        <v>19</v>
      </c>
      <c r="BB86" s="73">
        <v>2</v>
      </c>
      <c r="BE86" s="80"/>
      <c r="BF86" s="80">
        <v>10</v>
      </c>
      <c r="BG86" s="90">
        <v>13.9</v>
      </c>
      <c r="BH86" s="73">
        <v>27.8</v>
      </c>
    </row>
    <row r="87" spans="1:61" x14ac:dyDescent="0.25">
      <c r="A87" s="73">
        <v>0</v>
      </c>
      <c r="B87" s="73">
        <v>12</v>
      </c>
      <c r="C87" s="80" t="s">
        <v>134</v>
      </c>
      <c r="D87" s="98">
        <v>41653.645833333336</v>
      </c>
      <c r="E87" s="99">
        <f t="shared" si="4"/>
        <v>0.64583333333575865</v>
      </c>
      <c r="F87" s="82" t="s">
        <v>89</v>
      </c>
      <c r="G87" s="82" t="s">
        <v>133</v>
      </c>
      <c r="H87" s="73">
        <v>9.19</v>
      </c>
      <c r="I87" s="73">
        <v>1</v>
      </c>
      <c r="K87" s="73"/>
      <c r="L87" s="80"/>
      <c r="M87" s="80">
        <v>6</v>
      </c>
      <c r="N87" s="90">
        <v>22</v>
      </c>
      <c r="O87" s="73">
        <f t="shared" si="3"/>
        <v>22</v>
      </c>
      <c r="P87" s="86">
        <v>9.19</v>
      </c>
      <c r="Q87" s="80">
        <f t="shared" ref="Q87:Q92" si="5">ROUND(P87*1.17,1)</f>
        <v>10.8</v>
      </c>
      <c r="V87" s="73">
        <v>4</v>
      </c>
      <c r="W87" s="80" t="s">
        <v>132</v>
      </c>
      <c r="X87" s="98">
        <v>41718.5625</v>
      </c>
      <c r="Y87" s="99">
        <v>0.5625</v>
      </c>
      <c r="AA87" s="73">
        <v>1</v>
      </c>
      <c r="AF87" s="90">
        <v>14.1</v>
      </c>
      <c r="AG87" s="73">
        <v>14.1</v>
      </c>
      <c r="AJ87" s="80" t="s">
        <v>134</v>
      </c>
      <c r="AK87" s="98">
        <v>41653.645833333336</v>
      </c>
      <c r="AL87" s="99">
        <v>0.64583333333575865</v>
      </c>
      <c r="AW87" s="73">
        <v>2</v>
      </c>
      <c r="AX87" s="73" t="s">
        <v>46</v>
      </c>
      <c r="AY87" s="92">
        <v>41647</v>
      </c>
      <c r="AZ87" s="82">
        <v>0.93958333333333333</v>
      </c>
      <c r="BA87" s="73">
        <v>9.19</v>
      </c>
      <c r="BB87" s="73">
        <v>1</v>
      </c>
      <c r="BC87" s="73" t="s">
        <v>185</v>
      </c>
      <c r="BD87" s="74" t="s">
        <v>12</v>
      </c>
      <c r="BE87" s="108" t="s">
        <v>291</v>
      </c>
      <c r="BF87" s="109">
        <v>1</v>
      </c>
      <c r="BG87" s="85">
        <v>8.2899999999999991</v>
      </c>
      <c r="BH87" s="73">
        <v>8.2899999999999991</v>
      </c>
      <c r="BI87" s="73">
        <v>9.19</v>
      </c>
    </row>
    <row r="88" spans="1:61" x14ac:dyDescent="0.25">
      <c r="A88" s="73">
        <v>0</v>
      </c>
      <c r="B88" s="73">
        <v>13</v>
      </c>
      <c r="C88" s="80" t="s">
        <v>135</v>
      </c>
      <c r="D88" s="98">
        <v>41670.5</v>
      </c>
      <c r="E88" s="99">
        <f t="shared" si="4"/>
        <v>0.5</v>
      </c>
      <c r="F88" s="82" t="s">
        <v>89</v>
      </c>
      <c r="G88" s="82" t="s">
        <v>133</v>
      </c>
      <c r="H88" s="73">
        <v>2.75</v>
      </c>
      <c r="I88" s="73">
        <v>1</v>
      </c>
      <c r="K88" s="73"/>
      <c r="L88" s="80"/>
      <c r="M88" s="80">
        <v>6</v>
      </c>
      <c r="N88" s="90">
        <v>7.17</v>
      </c>
      <c r="O88" s="73">
        <f t="shared" si="3"/>
        <v>7.17</v>
      </c>
      <c r="P88" s="86">
        <v>2.75</v>
      </c>
      <c r="Q88" s="80">
        <f t="shared" si="5"/>
        <v>3.2</v>
      </c>
      <c r="V88" s="73">
        <v>52</v>
      </c>
      <c r="W88" s="80" t="s">
        <v>212</v>
      </c>
      <c r="X88" s="81">
        <v>41705</v>
      </c>
      <c r="Y88" s="82">
        <v>0.47916666666666669</v>
      </c>
      <c r="Z88" s="73">
        <v>36.799999999999997</v>
      </c>
      <c r="AA88" s="73">
        <v>5</v>
      </c>
      <c r="AB88" s="73" t="s">
        <v>17</v>
      </c>
      <c r="AC88" s="74" t="s">
        <v>12</v>
      </c>
      <c r="AD88" s="108" t="s">
        <v>331</v>
      </c>
      <c r="AE88" s="109">
        <v>1</v>
      </c>
      <c r="AF88" s="85">
        <v>5.63</v>
      </c>
      <c r="AG88" s="73">
        <v>28.15</v>
      </c>
      <c r="AH88" s="73">
        <v>36.799999999999997</v>
      </c>
      <c r="AJ88" s="93" t="s">
        <v>134</v>
      </c>
      <c r="AK88" s="98">
        <v>41670.520833333336</v>
      </c>
      <c r="AL88" s="99">
        <v>0.52083333333575865</v>
      </c>
      <c r="AW88" s="73">
        <v>17</v>
      </c>
      <c r="AX88" s="73" t="s">
        <v>46</v>
      </c>
      <c r="AY88" s="92">
        <v>41730</v>
      </c>
      <c r="AZ88" s="82">
        <v>0.31944444444444448</v>
      </c>
      <c r="BA88" s="73">
        <v>21.1</v>
      </c>
      <c r="BB88" s="73">
        <v>2</v>
      </c>
      <c r="BE88" s="80"/>
      <c r="BF88" s="80">
        <v>9</v>
      </c>
      <c r="BG88" s="90">
        <v>14.6</v>
      </c>
      <c r="BH88" s="73">
        <v>29.2</v>
      </c>
    </row>
    <row r="89" spans="1:61" x14ac:dyDescent="0.25">
      <c r="A89" s="73">
        <v>0</v>
      </c>
      <c r="B89" s="73">
        <v>14</v>
      </c>
      <c r="C89" s="93" t="s">
        <v>136</v>
      </c>
      <c r="D89" s="98">
        <v>41670.510416666664</v>
      </c>
      <c r="E89" s="99">
        <f t="shared" si="4"/>
        <v>0.51041666666424135</v>
      </c>
      <c r="F89" s="82" t="s">
        <v>89</v>
      </c>
      <c r="G89" s="82" t="s">
        <v>133</v>
      </c>
      <c r="H89" s="73">
        <v>1.42</v>
      </c>
      <c r="I89" s="73">
        <v>1</v>
      </c>
      <c r="K89" s="73"/>
      <c r="L89" s="80"/>
      <c r="M89" s="80">
        <v>6</v>
      </c>
      <c r="N89" s="90">
        <v>2.97</v>
      </c>
      <c r="O89" s="73">
        <f t="shared" si="3"/>
        <v>2.97</v>
      </c>
      <c r="P89" s="86">
        <v>1.42</v>
      </c>
      <c r="Q89" s="80">
        <f t="shared" si="5"/>
        <v>1.7</v>
      </c>
      <c r="V89" s="73">
        <v>53</v>
      </c>
      <c r="W89" s="80" t="s">
        <v>212</v>
      </c>
      <c r="X89" s="81">
        <v>41718</v>
      </c>
      <c r="Y89" s="82">
        <v>0.5625</v>
      </c>
      <c r="Z89" s="73">
        <v>34.6</v>
      </c>
      <c r="AA89" s="73">
        <v>5</v>
      </c>
      <c r="AB89" s="73" t="s">
        <v>17</v>
      </c>
      <c r="AC89" s="74" t="s">
        <v>12</v>
      </c>
      <c r="AD89" s="108" t="s">
        <v>332</v>
      </c>
      <c r="AE89" s="109">
        <v>1</v>
      </c>
      <c r="AF89" s="85">
        <v>4.55</v>
      </c>
      <c r="AG89" s="73">
        <v>22.75</v>
      </c>
      <c r="AH89" s="73">
        <v>34.6</v>
      </c>
      <c r="AJ89" s="93" t="s">
        <v>134</v>
      </c>
      <c r="AK89" s="98">
        <v>41705.480555555558</v>
      </c>
      <c r="AL89" s="99">
        <v>0.4805555555576575</v>
      </c>
      <c r="AW89" s="73">
        <v>20</v>
      </c>
      <c r="AX89" s="80" t="s">
        <v>47</v>
      </c>
      <c r="AY89" s="81">
        <v>41703</v>
      </c>
      <c r="AZ89" s="82">
        <v>0.9916666666666667</v>
      </c>
      <c r="BA89" s="73">
        <v>26.2</v>
      </c>
      <c r="BB89" s="73">
        <v>2</v>
      </c>
      <c r="BE89" s="80"/>
      <c r="BF89" s="80">
        <v>9</v>
      </c>
      <c r="BG89" s="90">
        <v>11.1</v>
      </c>
      <c r="BH89" s="73">
        <v>22.2</v>
      </c>
    </row>
    <row r="90" spans="1:61" x14ac:dyDescent="0.25">
      <c r="A90" s="73">
        <v>0</v>
      </c>
      <c r="B90" s="73">
        <v>15</v>
      </c>
      <c r="C90" s="93" t="s">
        <v>134</v>
      </c>
      <c r="D90" s="98">
        <v>41670.520833333336</v>
      </c>
      <c r="E90" s="99">
        <f t="shared" si="4"/>
        <v>0.52083333333575865</v>
      </c>
      <c r="F90" s="82" t="s">
        <v>89</v>
      </c>
      <c r="G90" s="82" t="s">
        <v>133</v>
      </c>
      <c r="H90" s="73">
        <v>12.3</v>
      </c>
      <c r="I90" s="73">
        <v>1</v>
      </c>
      <c r="K90" s="73"/>
      <c r="L90" s="80"/>
      <c r="M90" s="80">
        <v>6</v>
      </c>
      <c r="N90" s="90">
        <v>30.5</v>
      </c>
      <c r="O90" s="73">
        <f t="shared" si="3"/>
        <v>30.5</v>
      </c>
      <c r="P90" s="86">
        <v>12.3</v>
      </c>
      <c r="Q90" s="80">
        <f t="shared" si="5"/>
        <v>14.4</v>
      </c>
      <c r="V90" s="73">
        <v>54</v>
      </c>
      <c r="W90" s="80" t="s">
        <v>212</v>
      </c>
      <c r="X90" s="81">
        <v>41691</v>
      </c>
      <c r="Y90" s="82">
        <v>0.47569444444444442</v>
      </c>
      <c r="Z90" s="104">
        <v>88.3</v>
      </c>
      <c r="AA90" s="73">
        <v>10</v>
      </c>
      <c r="AB90" s="73" t="s">
        <v>13</v>
      </c>
      <c r="AC90" s="74" t="s">
        <v>12</v>
      </c>
      <c r="AD90" s="108" t="s">
        <v>328</v>
      </c>
      <c r="AE90" s="109">
        <v>1</v>
      </c>
      <c r="AF90" s="85">
        <v>4.26</v>
      </c>
      <c r="AG90" s="73">
        <v>42.599999999999994</v>
      </c>
      <c r="AH90" s="104" t="e">
        <v>#N/A</v>
      </c>
      <c r="AJ90" s="80" t="s">
        <v>134</v>
      </c>
      <c r="AK90" s="98">
        <v>41712.503472222219</v>
      </c>
      <c r="AL90" s="99">
        <v>0.50347222221898846</v>
      </c>
      <c r="AW90" s="73">
        <v>4</v>
      </c>
      <c r="AX90" s="80" t="s">
        <v>47</v>
      </c>
      <c r="AY90" s="81">
        <v>41749</v>
      </c>
      <c r="AZ90" s="82">
        <v>3.472222222222222E-3</v>
      </c>
      <c r="BA90" s="73">
        <v>17.899999999999999</v>
      </c>
      <c r="BB90" s="73">
        <v>2</v>
      </c>
      <c r="BE90" s="80"/>
      <c r="BF90" s="80">
        <v>10</v>
      </c>
      <c r="BG90" s="90">
        <v>7.47</v>
      </c>
      <c r="BH90" s="73">
        <v>14.94</v>
      </c>
    </row>
    <row r="91" spans="1:61" x14ac:dyDescent="0.25">
      <c r="A91" s="73">
        <v>0</v>
      </c>
      <c r="B91" s="73">
        <v>6</v>
      </c>
      <c r="C91" s="80" t="s">
        <v>135</v>
      </c>
      <c r="D91" s="81">
        <v>41689</v>
      </c>
      <c r="E91" s="82">
        <v>0.45833333333333331</v>
      </c>
      <c r="F91" s="82" t="s">
        <v>89</v>
      </c>
      <c r="G91" s="82" t="s">
        <v>133</v>
      </c>
      <c r="H91" s="73">
        <v>3.37</v>
      </c>
      <c r="I91" s="73">
        <v>1</v>
      </c>
      <c r="K91" s="73"/>
      <c r="L91" s="80"/>
      <c r="M91" s="80">
        <v>5</v>
      </c>
      <c r="N91" s="90">
        <v>2.77</v>
      </c>
      <c r="O91" s="73">
        <f t="shared" si="3"/>
        <v>2.77</v>
      </c>
      <c r="P91" s="86">
        <v>3.37</v>
      </c>
      <c r="Q91" s="80">
        <f t="shared" si="5"/>
        <v>3.9</v>
      </c>
      <c r="V91" s="73">
        <v>4</v>
      </c>
      <c r="W91" s="80" t="s">
        <v>212</v>
      </c>
      <c r="X91" s="81">
        <v>41705</v>
      </c>
      <c r="Y91" s="82">
        <v>0.47916666666666669</v>
      </c>
      <c r="Z91" s="73">
        <v>36.799999999999997</v>
      </c>
      <c r="AA91" s="73">
        <v>5</v>
      </c>
      <c r="AF91" s="90">
        <v>26</v>
      </c>
      <c r="AG91" s="73">
        <v>130</v>
      </c>
      <c r="AH91" s="73">
        <v>36.799999999999997</v>
      </c>
      <c r="AJ91" s="80" t="s">
        <v>215</v>
      </c>
      <c r="AK91" s="98">
        <v>41712.506944444445</v>
      </c>
      <c r="AL91" s="99">
        <v>0.50694444444525288</v>
      </c>
      <c r="AW91" s="73">
        <v>24</v>
      </c>
      <c r="AX91" s="80" t="s">
        <v>58</v>
      </c>
      <c r="AY91" s="81">
        <v>41706</v>
      </c>
      <c r="AZ91" s="82">
        <v>0.375</v>
      </c>
      <c r="BA91" s="73">
        <v>16.399999999999999</v>
      </c>
      <c r="BB91" s="73">
        <v>2</v>
      </c>
      <c r="BE91" s="80"/>
      <c r="BF91" s="80">
        <v>9</v>
      </c>
      <c r="BG91" s="90">
        <v>9.7899999999999991</v>
      </c>
      <c r="BH91" s="73">
        <v>19.579999999999998</v>
      </c>
    </row>
    <row r="92" spans="1:61" x14ac:dyDescent="0.25">
      <c r="A92" s="73">
        <v>0</v>
      </c>
      <c r="B92" s="73">
        <v>16</v>
      </c>
      <c r="C92" s="93" t="s">
        <v>135</v>
      </c>
      <c r="D92" s="98">
        <v>41689.458333333336</v>
      </c>
      <c r="E92" s="99">
        <f>MOD(D92,1)</f>
        <v>0.45833333333575865</v>
      </c>
      <c r="F92" s="82" t="s">
        <v>89</v>
      </c>
      <c r="G92" s="82" t="s">
        <v>133</v>
      </c>
      <c r="I92" s="73">
        <v>1</v>
      </c>
      <c r="K92" s="73"/>
      <c r="L92" s="80"/>
      <c r="M92" s="80">
        <v>6</v>
      </c>
      <c r="N92" s="90">
        <v>7.35</v>
      </c>
      <c r="O92" s="73">
        <f t="shared" si="3"/>
        <v>7.35</v>
      </c>
      <c r="Q92" s="80">
        <f t="shared" si="5"/>
        <v>0</v>
      </c>
      <c r="V92" s="73">
        <v>10</v>
      </c>
      <c r="W92" s="80" t="s">
        <v>212</v>
      </c>
      <c r="X92" s="81">
        <v>41718</v>
      </c>
      <c r="Y92" s="82">
        <v>0.5625</v>
      </c>
      <c r="Z92" s="73">
        <v>34.6</v>
      </c>
      <c r="AA92" s="73">
        <v>5</v>
      </c>
      <c r="AF92" s="90">
        <v>4.59</v>
      </c>
      <c r="AG92" s="73">
        <v>22.95</v>
      </c>
      <c r="AH92" s="73">
        <v>34.6</v>
      </c>
      <c r="AJ92" s="80" t="s">
        <v>211</v>
      </c>
      <c r="AK92" s="81">
        <v>41712</v>
      </c>
      <c r="AL92" s="82">
        <v>0.51041666666666663</v>
      </c>
      <c r="AW92" s="73">
        <v>1</v>
      </c>
      <c r="AX92" s="80" t="s">
        <v>58</v>
      </c>
      <c r="AY92" s="81">
        <v>41731</v>
      </c>
      <c r="AZ92" s="82">
        <v>0.11666666666666665</v>
      </c>
      <c r="BA92" s="73">
        <v>19.100000000000001</v>
      </c>
      <c r="BB92" s="73">
        <v>2</v>
      </c>
      <c r="BE92" s="80"/>
      <c r="BF92" s="80">
        <v>10</v>
      </c>
      <c r="BG92" s="90">
        <v>9.57</v>
      </c>
      <c r="BH92" s="73">
        <v>19.14</v>
      </c>
    </row>
    <row r="93" spans="1:61" x14ac:dyDescent="0.25">
      <c r="A93" s="73">
        <v>0</v>
      </c>
      <c r="B93" s="73">
        <v>17</v>
      </c>
      <c r="C93" s="93" t="s">
        <v>132</v>
      </c>
      <c r="D93" s="98">
        <v>41689.46875</v>
      </c>
      <c r="E93" s="99">
        <f>MOD(D93,1)</f>
        <v>0.46875</v>
      </c>
      <c r="F93" s="82" t="s">
        <v>89</v>
      </c>
      <c r="G93" s="82" t="s">
        <v>133</v>
      </c>
      <c r="H93" s="73">
        <v>60</v>
      </c>
      <c r="I93" s="73">
        <v>10</v>
      </c>
      <c r="K93" s="73"/>
      <c r="L93" s="80"/>
      <c r="M93" s="80">
        <v>6</v>
      </c>
      <c r="N93" s="90">
        <v>30.5</v>
      </c>
      <c r="O93" s="73">
        <f t="shared" si="3"/>
        <v>305</v>
      </c>
      <c r="V93" s="73">
        <v>15</v>
      </c>
      <c r="W93" s="80" t="s">
        <v>212</v>
      </c>
      <c r="X93" s="81">
        <v>41691</v>
      </c>
      <c r="Y93" s="82">
        <v>0.47569444444444442</v>
      </c>
      <c r="Z93" s="73">
        <v>88.3</v>
      </c>
      <c r="AA93" s="73">
        <v>10</v>
      </c>
      <c r="AF93" s="90">
        <v>24.1</v>
      </c>
      <c r="AG93" s="73">
        <v>241</v>
      </c>
      <c r="AH93" s="73">
        <v>88.3</v>
      </c>
      <c r="AJ93" s="93" t="s">
        <v>211</v>
      </c>
      <c r="AK93" s="98">
        <v>41670.5</v>
      </c>
      <c r="AL93" s="99">
        <v>0.5</v>
      </c>
      <c r="AW93" s="73">
        <v>10</v>
      </c>
      <c r="AX93" s="80" t="s">
        <v>136</v>
      </c>
      <c r="AY93" s="98">
        <v>41653.625</v>
      </c>
      <c r="AZ93" s="99">
        <f t="shared" ref="AZ93:AZ102" si="6">MOD(AY93,1)</f>
        <v>0.625</v>
      </c>
      <c r="BA93" s="73">
        <v>11.5</v>
      </c>
      <c r="BB93" s="73">
        <v>1</v>
      </c>
      <c r="BE93" s="80"/>
      <c r="BF93" s="80">
        <v>6</v>
      </c>
      <c r="BG93" s="90">
        <v>21.9</v>
      </c>
      <c r="BH93" s="73">
        <v>21.9</v>
      </c>
    </row>
    <row r="94" spans="1:61" x14ac:dyDescent="0.25">
      <c r="A94" s="73">
        <v>0</v>
      </c>
      <c r="B94" s="73">
        <v>15</v>
      </c>
      <c r="C94" s="80" t="s">
        <v>212</v>
      </c>
      <c r="D94" s="81">
        <v>41691</v>
      </c>
      <c r="E94" s="82">
        <v>0.47569444444444442</v>
      </c>
      <c r="F94" s="82" t="s">
        <v>89</v>
      </c>
      <c r="G94" s="82" t="s">
        <v>133</v>
      </c>
      <c r="H94" s="73">
        <v>88.3</v>
      </c>
      <c r="I94" s="73">
        <v>10</v>
      </c>
      <c r="K94" s="73"/>
      <c r="L94" s="80"/>
      <c r="M94" s="80">
        <v>5</v>
      </c>
      <c r="N94" s="90">
        <v>24.1</v>
      </c>
      <c r="O94" s="73">
        <f t="shared" si="3"/>
        <v>241</v>
      </c>
      <c r="P94" s="86">
        <v>88.3</v>
      </c>
      <c r="Q94" s="80">
        <f>ROUND(P94*1.17,1)</f>
        <v>103.3</v>
      </c>
      <c r="V94" s="73">
        <v>31</v>
      </c>
      <c r="W94" s="80" t="s">
        <v>134</v>
      </c>
      <c r="X94" s="98">
        <v>41653.645833333336</v>
      </c>
      <c r="Y94" s="99">
        <v>0.64583333333575865</v>
      </c>
      <c r="Z94" s="73">
        <v>9.19</v>
      </c>
      <c r="AA94" s="73">
        <v>1</v>
      </c>
      <c r="AB94" s="73" t="s">
        <v>185</v>
      </c>
      <c r="AC94" s="74" t="s">
        <v>12</v>
      </c>
      <c r="AD94" s="108" t="s">
        <v>329</v>
      </c>
      <c r="AE94" s="109">
        <v>1</v>
      </c>
      <c r="AF94" s="85">
        <v>7.19</v>
      </c>
      <c r="AG94" s="73">
        <v>7.19</v>
      </c>
      <c r="AH94" s="73">
        <v>9.19</v>
      </c>
      <c r="AJ94" s="80" t="s">
        <v>211</v>
      </c>
      <c r="AK94" s="81">
        <v>41712</v>
      </c>
      <c r="AL94" s="82">
        <v>0.51041666666666663</v>
      </c>
      <c r="AW94" s="73">
        <v>14</v>
      </c>
      <c r="AX94" s="93" t="s">
        <v>136</v>
      </c>
      <c r="AY94" s="98">
        <v>41670.510416666664</v>
      </c>
      <c r="AZ94" s="99">
        <f t="shared" si="6"/>
        <v>0.51041666666424135</v>
      </c>
      <c r="BA94" s="73">
        <v>1.42</v>
      </c>
      <c r="BB94" s="73">
        <v>1</v>
      </c>
      <c r="BE94" s="80"/>
      <c r="BF94" s="80">
        <v>6</v>
      </c>
      <c r="BG94" s="90">
        <v>2.97</v>
      </c>
      <c r="BH94" s="73">
        <v>2.97</v>
      </c>
    </row>
    <row r="95" spans="1:61" x14ac:dyDescent="0.25">
      <c r="A95" s="73">
        <v>0</v>
      </c>
      <c r="B95" s="73">
        <v>18</v>
      </c>
      <c r="C95" s="93" t="s">
        <v>132</v>
      </c>
      <c r="D95" s="98">
        <v>41691.475694444445</v>
      </c>
      <c r="E95" s="99">
        <f>MOD(D95,1)</f>
        <v>0.47569444444525288</v>
      </c>
      <c r="F95" s="82" t="s">
        <v>89</v>
      </c>
      <c r="G95" s="82" t="s">
        <v>133</v>
      </c>
      <c r="I95" s="73">
        <v>1</v>
      </c>
      <c r="K95" s="73"/>
      <c r="L95" s="80"/>
      <c r="M95" s="80">
        <v>6</v>
      </c>
      <c r="N95" s="90">
        <v>27</v>
      </c>
      <c r="O95" s="73">
        <f t="shared" si="3"/>
        <v>27</v>
      </c>
      <c r="V95" s="73">
        <v>12</v>
      </c>
      <c r="W95" s="80" t="s">
        <v>134</v>
      </c>
      <c r="X95" s="98">
        <v>41653.645833333336</v>
      </c>
      <c r="Y95" s="99">
        <v>0.64583333333575865</v>
      </c>
      <c r="Z95" s="73">
        <v>9.19</v>
      </c>
      <c r="AA95" s="73">
        <v>1</v>
      </c>
      <c r="AF95" s="90">
        <v>22</v>
      </c>
      <c r="AG95" s="73">
        <v>22</v>
      </c>
      <c r="AH95" s="73">
        <v>9.19</v>
      </c>
      <c r="AJ95" s="80" t="s">
        <v>211</v>
      </c>
      <c r="AK95" s="98">
        <v>41646.520833333336</v>
      </c>
      <c r="AL95" s="99">
        <v>0.52083333333575865</v>
      </c>
      <c r="AW95" s="73">
        <v>9</v>
      </c>
      <c r="AX95" s="80" t="s">
        <v>138</v>
      </c>
      <c r="AY95" s="98">
        <v>41718.597222222219</v>
      </c>
      <c r="AZ95" s="99">
        <f t="shared" si="6"/>
        <v>0.59722222221898846</v>
      </c>
      <c r="BB95" s="73">
        <v>1</v>
      </c>
      <c r="BE95" s="80"/>
      <c r="BF95" s="80">
        <v>7</v>
      </c>
      <c r="BG95" s="90">
        <v>19.3</v>
      </c>
      <c r="BH95" s="73">
        <v>19.3</v>
      </c>
    </row>
    <row r="96" spans="1:61" x14ac:dyDescent="0.25">
      <c r="A96" s="73">
        <v>0</v>
      </c>
      <c r="B96" s="73">
        <v>19</v>
      </c>
      <c r="C96" s="93" t="s">
        <v>213</v>
      </c>
      <c r="D96" s="98">
        <v>41691.489583333336</v>
      </c>
      <c r="E96" s="99">
        <f>MOD(D96,1)</f>
        <v>0.48958333333575865</v>
      </c>
      <c r="F96" s="82" t="s">
        <v>89</v>
      </c>
      <c r="G96" s="82" t="s">
        <v>133</v>
      </c>
      <c r="H96" s="73">
        <v>8.32</v>
      </c>
      <c r="I96" s="73">
        <v>1</v>
      </c>
      <c r="K96" s="73"/>
      <c r="L96" s="80"/>
      <c r="M96" s="80">
        <v>6</v>
      </c>
      <c r="N96" s="90">
        <v>18.3</v>
      </c>
      <c r="O96" s="73">
        <f t="shared" si="3"/>
        <v>18.3</v>
      </c>
      <c r="V96" s="73">
        <v>15</v>
      </c>
      <c r="W96" s="93" t="s">
        <v>134</v>
      </c>
      <c r="X96" s="98">
        <v>41670.520833333336</v>
      </c>
      <c r="Y96" s="99">
        <v>0.52083333333575865</v>
      </c>
      <c r="Z96" s="73">
        <v>12.3</v>
      </c>
      <c r="AA96" s="73">
        <v>1</v>
      </c>
      <c r="AF96" s="90">
        <v>30.5</v>
      </c>
      <c r="AG96" s="73">
        <v>30.5</v>
      </c>
      <c r="AH96" s="73">
        <v>12.3</v>
      </c>
      <c r="AJ96" s="80" t="s">
        <v>211</v>
      </c>
      <c r="AK96" s="98">
        <v>41653.638888888891</v>
      </c>
      <c r="AL96" s="99">
        <v>0.63888888889050577</v>
      </c>
      <c r="AW96" s="73">
        <v>23</v>
      </c>
      <c r="AX96" s="93" t="s">
        <v>217</v>
      </c>
      <c r="AY96" s="98">
        <v>41705.510416666664</v>
      </c>
      <c r="AZ96" s="99">
        <f t="shared" si="6"/>
        <v>0.51041666666424135</v>
      </c>
      <c r="BA96" s="73">
        <v>3.8</v>
      </c>
      <c r="BB96" s="73">
        <v>1</v>
      </c>
      <c r="BF96" s="73">
        <v>6</v>
      </c>
      <c r="BG96" s="90">
        <v>6.79</v>
      </c>
      <c r="BH96" s="73">
        <v>6.79</v>
      </c>
    </row>
    <row r="97" spans="1:61" x14ac:dyDescent="0.25">
      <c r="A97" s="73">
        <v>0</v>
      </c>
      <c r="B97" s="73">
        <v>4</v>
      </c>
      <c r="C97" s="73" t="s">
        <v>212</v>
      </c>
      <c r="D97" s="92">
        <v>41705</v>
      </c>
      <c r="E97" s="82">
        <v>0.47916666666666669</v>
      </c>
      <c r="F97" s="82" t="s">
        <v>89</v>
      </c>
      <c r="G97" s="82" t="s">
        <v>133</v>
      </c>
      <c r="H97" s="73">
        <v>36.799999999999997</v>
      </c>
      <c r="I97" s="73">
        <v>5</v>
      </c>
      <c r="K97" s="73"/>
      <c r="L97" s="80"/>
      <c r="M97" s="80">
        <v>5</v>
      </c>
      <c r="N97" s="90">
        <v>26</v>
      </c>
      <c r="O97" s="73">
        <f t="shared" si="3"/>
        <v>130</v>
      </c>
      <c r="P97" s="86">
        <v>36.799999999999997</v>
      </c>
      <c r="Q97" s="80">
        <f t="shared" ref="Q97:Q103" si="7">ROUND(P97*1.17,1)</f>
        <v>43.1</v>
      </c>
      <c r="V97" s="73">
        <v>21</v>
      </c>
      <c r="W97" s="93" t="s">
        <v>134</v>
      </c>
      <c r="X97" s="98">
        <v>41705.480555555558</v>
      </c>
      <c r="Y97" s="99">
        <v>0.4805555555576575</v>
      </c>
      <c r="Z97" s="73">
        <v>11</v>
      </c>
      <c r="AA97" s="73">
        <v>1</v>
      </c>
      <c r="AF97" s="90">
        <v>20.399999999999999</v>
      </c>
      <c r="AG97" s="73">
        <v>20.399999999999999</v>
      </c>
      <c r="AH97" s="73">
        <v>11</v>
      </c>
      <c r="AJ97" s="93" t="s">
        <v>211</v>
      </c>
      <c r="AK97" s="98">
        <v>41670.5</v>
      </c>
      <c r="AL97" s="99">
        <v>0.5</v>
      </c>
      <c r="AW97" s="73">
        <v>8</v>
      </c>
      <c r="AX97" s="80" t="s">
        <v>217</v>
      </c>
      <c r="AY97" s="98">
        <v>41718.590277777781</v>
      </c>
      <c r="AZ97" s="99">
        <f t="shared" si="6"/>
        <v>0.59027777778101154</v>
      </c>
      <c r="BB97" s="73">
        <v>1</v>
      </c>
      <c r="BF97" s="73">
        <v>7</v>
      </c>
      <c r="BG97" s="90">
        <v>11.8</v>
      </c>
      <c r="BH97" s="73">
        <v>11.8</v>
      </c>
    </row>
    <row r="98" spans="1:61" x14ac:dyDescent="0.25">
      <c r="A98" s="73">
        <v>0</v>
      </c>
      <c r="B98" s="73">
        <v>16</v>
      </c>
      <c r="C98" s="80" t="s">
        <v>136</v>
      </c>
      <c r="D98" s="81">
        <v>41705</v>
      </c>
      <c r="E98" s="82">
        <v>0.48958333333333331</v>
      </c>
      <c r="F98" s="82" t="s">
        <v>89</v>
      </c>
      <c r="G98" s="82" t="s">
        <v>133</v>
      </c>
      <c r="H98" s="73">
        <v>3.72</v>
      </c>
      <c r="I98" s="73">
        <v>1</v>
      </c>
      <c r="K98" s="73"/>
      <c r="L98" s="80"/>
      <c r="M98" s="80">
        <v>5</v>
      </c>
      <c r="N98" s="90">
        <v>2.15</v>
      </c>
      <c r="O98" s="73">
        <f t="shared" si="3"/>
        <v>2.15</v>
      </c>
      <c r="P98" s="86">
        <v>3.72</v>
      </c>
      <c r="Q98" s="80">
        <f t="shared" si="7"/>
        <v>4.4000000000000004</v>
      </c>
      <c r="V98" s="73">
        <v>1</v>
      </c>
      <c r="W98" s="80" t="s">
        <v>134</v>
      </c>
      <c r="X98" s="98">
        <v>41712.503472222219</v>
      </c>
      <c r="Y98" s="99">
        <v>0.50347222221898846</v>
      </c>
      <c r="AA98" s="73">
        <v>1</v>
      </c>
      <c r="AF98" s="90">
        <v>25.5</v>
      </c>
      <c r="AG98" s="73">
        <v>25.5</v>
      </c>
      <c r="AJ98" s="80" t="s">
        <v>135</v>
      </c>
      <c r="AK98" s="81">
        <v>41689</v>
      </c>
      <c r="AL98" s="82">
        <v>0.45833333333333331</v>
      </c>
      <c r="AW98" s="73">
        <v>4</v>
      </c>
      <c r="AX98" s="80" t="s">
        <v>88</v>
      </c>
      <c r="AY98" s="98">
        <v>41646.511805555558</v>
      </c>
      <c r="AZ98" s="99">
        <f t="shared" si="6"/>
        <v>0.5118055555576575</v>
      </c>
      <c r="BA98" s="73">
        <v>1.65</v>
      </c>
      <c r="BB98" s="73">
        <v>1</v>
      </c>
      <c r="BF98" s="73">
        <v>6</v>
      </c>
      <c r="BG98" s="90">
        <v>2.4900000000000002</v>
      </c>
      <c r="BH98" s="73">
        <v>2.4900000000000002</v>
      </c>
    </row>
    <row r="99" spans="1:61" x14ac:dyDescent="0.25">
      <c r="A99" s="73">
        <v>0</v>
      </c>
      <c r="B99" s="73">
        <v>20</v>
      </c>
      <c r="C99" s="93" t="s">
        <v>132</v>
      </c>
      <c r="D99" s="98">
        <v>41705.479166666664</v>
      </c>
      <c r="E99" s="99">
        <f>MOD(D99,1)</f>
        <v>0.47916666666424135</v>
      </c>
      <c r="F99" s="82" t="s">
        <v>89</v>
      </c>
      <c r="G99" s="82" t="s">
        <v>133</v>
      </c>
      <c r="I99" s="73">
        <v>1</v>
      </c>
      <c r="K99" s="73"/>
      <c r="L99" s="80"/>
      <c r="M99" s="80">
        <v>6</v>
      </c>
      <c r="N99" s="90">
        <v>29.5</v>
      </c>
      <c r="O99" s="73">
        <f t="shared" si="3"/>
        <v>29.5</v>
      </c>
      <c r="Q99" s="80">
        <f t="shared" si="7"/>
        <v>0</v>
      </c>
      <c r="V99" s="73">
        <v>2</v>
      </c>
      <c r="W99" s="80" t="s">
        <v>215</v>
      </c>
      <c r="X99" s="98">
        <v>41712.506944444445</v>
      </c>
      <c r="Y99" s="99">
        <v>0.50694444444525288</v>
      </c>
      <c r="AA99" s="73">
        <v>1</v>
      </c>
      <c r="AF99" s="90">
        <v>7.88</v>
      </c>
      <c r="AG99" s="73">
        <v>7.88</v>
      </c>
      <c r="AJ99" s="80" t="s">
        <v>135</v>
      </c>
      <c r="AK99" s="81">
        <v>41718</v>
      </c>
      <c r="AL99" s="82">
        <v>0.54861111111111105</v>
      </c>
      <c r="AW99" s="73">
        <v>9</v>
      </c>
      <c r="AX99" s="93" t="s">
        <v>88</v>
      </c>
      <c r="AY99" s="98">
        <v>41747.444444444445</v>
      </c>
      <c r="AZ99" s="99">
        <f t="shared" si="6"/>
        <v>0.44444444444525288</v>
      </c>
      <c r="BA99" s="73">
        <v>6.91</v>
      </c>
      <c r="BB99" s="73">
        <v>1</v>
      </c>
      <c r="BF99" s="73">
        <v>6</v>
      </c>
      <c r="BG99" s="90">
        <v>12</v>
      </c>
      <c r="BH99" s="73">
        <v>12</v>
      </c>
    </row>
    <row r="100" spans="1:61" x14ac:dyDescent="0.25">
      <c r="A100" s="73">
        <v>0</v>
      </c>
      <c r="B100" s="73">
        <v>21</v>
      </c>
      <c r="C100" s="93" t="s">
        <v>134</v>
      </c>
      <c r="D100" s="98">
        <v>41705.480555555558</v>
      </c>
      <c r="E100" s="99">
        <f>MOD(D100,1)</f>
        <v>0.4805555555576575</v>
      </c>
      <c r="F100" s="82" t="s">
        <v>89</v>
      </c>
      <c r="G100" s="82" t="s">
        <v>133</v>
      </c>
      <c r="H100" s="73">
        <v>11</v>
      </c>
      <c r="I100" s="73">
        <v>1</v>
      </c>
      <c r="K100" s="73"/>
      <c r="L100" s="80"/>
      <c r="M100" s="80">
        <v>6</v>
      </c>
      <c r="N100" s="90">
        <v>20.399999999999999</v>
      </c>
      <c r="O100" s="73">
        <f t="shared" si="3"/>
        <v>20.399999999999999</v>
      </c>
      <c r="Q100" s="80">
        <f t="shared" si="7"/>
        <v>0</v>
      </c>
      <c r="V100" s="73">
        <v>45</v>
      </c>
      <c r="W100" s="80" t="s">
        <v>211</v>
      </c>
      <c r="X100" s="81">
        <v>41712</v>
      </c>
      <c r="Y100" s="82">
        <v>0.51041666666666663</v>
      </c>
      <c r="Z100" s="73">
        <v>21.3</v>
      </c>
      <c r="AA100" s="73">
        <v>2</v>
      </c>
      <c r="AB100" s="73" t="s">
        <v>87</v>
      </c>
      <c r="AC100" s="74" t="s">
        <v>12</v>
      </c>
      <c r="AD100" s="108" t="s">
        <v>313</v>
      </c>
      <c r="AE100" s="109">
        <v>1</v>
      </c>
      <c r="AF100" s="85">
        <v>6.78</v>
      </c>
      <c r="AG100" s="73">
        <v>13.56</v>
      </c>
      <c r="AH100" s="73">
        <v>21.3</v>
      </c>
      <c r="AJ100" s="80" t="s">
        <v>135</v>
      </c>
      <c r="AK100" s="81">
        <v>41653.631944444445</v>
      </c>
      <c r="AL100" s="99">
        <v>0.63194444444525288</v>
      </c>
      <c r="AW100" s="73">
        <v>7</v>
      </c>
      <c r="AX100" s="80" t="s">
        <v>216</v>
      </c>
      <c r="AY100" s="98">
        <v>41718.579861111109</v>
      </c>
      <c r="AZ100" s="99">
        <f t="shared" si="6"/>
        <v>0.57986111110949423</v>
      </c>
      <c r="BB100" s="73">
        <v>1</v>
      </c>
      <c r="BF100" s="73">
        <v>7</v>
      </c>
      <c r="BG100" s="90">
        <v>18.899999999999999</v>
      </c>
      <c r="BH100" s="73">
        <v>18.899999999999999</v>
      </c>
    </row>
    <row r="101" spans="1:61" x14ac:dyDescent="0.25">
      <c r="A101" s="73">
        <v>0</v>
      </c>
      <c r="B101" s="73">
        <v>22</v>
      </c>
      <c r="C101" s="93" t="s">
        <v>136</v>
      </c>
      <c r="D101" s="98">
        <v>41705.489583333336</v>
      </c>
      <c r="E101" s="99">
        <f>MOD(D101,1)</f>
        <v>0.48958333333575865</v>
      </c>
      <c r="F101" s="82" t="s">
        <v>89</v>
      </c>
      <c r="G101" s="82" t="s">
        <v>133</v>
      </c>
      <c r="I101" s="73">
        <v>1</v>
      </c>
      <c r="K101" s="73"/>
      <c r="L101" s="80"/>
      <c r="M101" s="80">
        <v>6</v>
      </c>
      <c r="N101" s="90">
        <v>5.66</v>
      </c>
      <c r="O101" s="73">
        <f t="shared" si="3"/>
        <v>5.66</v>
      </c>
      <c r="Q101" s="80">
        <f t="shared" si="7"/>
        <v>0</v>
      </c>
      <c r="V101" s="73">
        <v>46</v>
      </c>
      <c r="W101" s="93" t="s">
        <v>211</v>
      </c>
      <c r="X101" s="98">
        <v>41670.5</v>
      </c>
      <c r="Y101" s="99">
        <v>0.5</v>
      </c>
      <c r="Z101" s="73">
        <v>17.399999999999999</v>
      </c>
      <c r="AA101" s="73">
        <v>2</v>
      </c>
      <c r="AB101" s="73" t="s">
        <v>87</v>
      </c>
      <c r="AC101" s="74" t="s">
        <v>12</v>
      </c>
      <c r="AD101" s="108" t="s">
        <v>312</v>
      </c>
      <c r="AE101" s="109">
        <v>1</v>
      </c>
      <c r="AF101" s="85">
        <v>8.98</v>
      </c>
      <c r="AG101" s="73">
        <v>17.96</v>
      </c>
      <c r="AH101" s="73">
        <v>17.399999999999999</v>
      </c>
      <c r="AJ101" s="93" t="s">
        <v>135</v>
      </c>
      <c r="AK101" s="98">
        <v>41747.427083333336</v>
      </c>
      <c r="AL101" s="99">
        <v>0.42708333333575865</v>
      </c>
      <c r="AW101" s="73">
        <v>18</v>
      </c>
      <c r="AX101" s="93" t="s">
        <v>132</v>
      </c>
      <c r="AY101" s="98">
        <v>41691.475694444445</v>
      </c>
      <c r="AZ101" s="99">
        <f t="shared" si="6"/>
        <v>0.47569444444525288</v>
      </c>
      <c r="BB101" s="73">
        <v>1</v>
      </c>
      <c r="BF101" s="73">
        <v>6</v>
      </c>
      <c r="BG101" s="90">
        <v>27</v>
      </c>
      <c r="BH101" s="73">
        <v>27</v>
      </c>
    </row>
    <row r="102" spans="1:61" x14ac:dyDescent="0.25">
      <c r="A102" s="73">
        <v>0</v>
      </c>
      <c r="B102" s="73">
        <v>23</v>
      </c>
      <c r="C102" s="93" t="s">
        <v>217</v>
      </c>
      <c r="D102" s="98">
        <v>41705.510416666664</v>
      </c>
      <c r="E102" s="99">
        <f>MOD(D102,1)</f>
        <v>0.51041666666424135</v>
      </c>
      <c r="F102" s="82" t="s">
        <v>89</v>
      </c>
      <c r="G102" s="82" t="s">
        <v>133</v>
      </c>
      <c r="H102" s="73">
        <v>3.8</v>
      </c>
      <c r="I102" s="73">
        <v>1</v>
      </c>
      <c r="K102" s="73"/>
      <c r="L102" s="80"/>
      <c r="M102" s="80">
        <v>6</v>
      </c>
      <c r="N102" s="90">
        <v>6.79</v>
      </c>
      <c r="O102" s="73">
        <f t="shared" si="3"/>
        <v>6.79</v>
      </c>
      <c r="Q102" s="80">
        <f t="shared" si="7"/>
        <v>0</v>
      </c>
      <c r="V102" s="73">
        <v>20</v>
      </c>
      <c r="W102" s="80" t="s">
        <v>211</v>
      </c>
      <c r="X102" s="81">
        <v>41712</v>
      </c>
      <c r="Y102" s="82">
        <v>0.51041666666666663</v>
      </c>
      <c r="Z102" s="73">
        <v>21.3</v>
      </c>
      <c r="AA102" s="73">
        <v>2</v>
      </c>
      <c r="AF102" s="90">
        <v>6.34</v>
      </c>
      <c r="AG102" s="73">
        <v>12.68</v>
      </c>
      <c r="AH102" s="73">
        <v>21.3</v>
      </c>
      <c r="AJ102" s="73" t="s">
        <v>135</v>
      </c>
      <c r="AK102" s="92">
        <v>41689</v>
      </c>
      <c r="AL102" s="82">
        <v>0.45833333333333331</v>
      </c>
      <c r="AW102" s="73">
        <v>25</v>
      </c>
      <c r="AX102" s="80" t="s">
        <v>132</v>
      </c>
      <c r="AY102" s="98">
        <v>41712.5</v>
      </c>
      <c r="AZ102" s="99">
        <f t="shared" si="6"/>
        <v>0.5</v>
      </c>
      <c r="BA102" s="73">
        <v>34.799999999999997</v>
      </c>
      <c r="BB102" s="73">
        <v>5</v>
      </c>
      <c r="BF102" s="73">
        <v>6</v>
      </c>
      <c r="BG102" s="90">
        <v>28.4</v>
      </c>
      <c r="BH102" s="73">
        <v>142</v>
      </c>
    </row>
    <row r="103" spans="1:61" x14ac:dyDescent="0.25">
      <c r="A103" s="73">
        <v>0</v>
      </c>
      <c r="B103" s="73">
        <v>24</v>
      </c>
      <c r="C103" s="93" t="s">
        <v>214</v>
      </c>
      <c r="D103" s="98">
        <v>41705.520833333336</v>
      </c>
      <c r="E103" s="99">
        <f>MOD(D103,1)</f>
        <v>0.52083333333575865</v>
      </c>
      <c r="F103" s="82" t="s">
        <v>89</v>
      </c>
      <c r="G103" s="82" t="s">
        <v>133</v>
      </c>
      <c r="H103" s="73">
        <v>61.7</v>
      </c>
      <c r="I103" s="73">
        <v>10</v>
      </c>
      <c r="K103" s="73"/>
      <c r="L103" s="80"/>
      <c r="M103" s="80">
        <v>6</v>
      </c>
      <c r="N103" s="90">
        <v>22.2</v>
      </c>
      <c r="O103" s="73">
        <f t="shared" si="3"/>
        <v>222</v>
      </c>
      <c r="Q103" s="80">
        <f t="shared" si="7"/>
        <v>0</v>
      </c>
      <c r="V103" s="73">
        <v>5</v>
      </c>
      <c r="W103" s="80" t="s">
        <v>211</v>
      </c>
      <c r="X103" s="98">
        <v>41646.520833333336</v>
      </c>
      <c r="Y103" s="99">
        <v>0.52083333333575865</v>
      </c>
      <c r="Z103" s="73">
        <v>10.1</v>
      </c>
      <c r="AA103" s="73">
        <v>1</v>
      </c>
      <c r="AF103" s="90">
        <v>19.3</v>
      </c>
      <c r="AG103" s="73">
        <v>19.3</v>
      </c>
      <c r="AH103" s="73">
        <v>10.1</v>
      </c>
      <c r="AJ103" s="80" t="s">
        <v>135</v>
      </c>
      <c r="AK103" s="81">
        <v>41718</v>
      </c>
      <c r="AL103" s="82">
        <v>0.54861111111111105</v>
      </c>
      <c r="AW103" s="73">
        <v>4</v>
      </c>
      <c r="AX103" s="80" t="s">
        <v>212</v>
      </c>
      <c r="AY103" s="81">
        <v>41705</v>
      </c>
      <c r="AZ103" s="82">
        <v>0.47916666666666669</v>
      </c>
      <c r="BA103" s="73">
        <v>36.799999999999997</v>
      </c>
      <c r="BB103" s="73">
        <v>5</v>
      </c>
      <c r="BF103" s="73">
        <v>5</v>
      </c>
      <c r="BG103" s="90">
        <v>26</v>
      </c>
      <c r="BH103" s="73">
        <v>130</v>
      </c>
    </row>
    <row r="104" spans="1:61" x14ac:dyDescent="0.25">
      <c r="A104" s="73">
        <v>0</v>
      </c>
      <c r="B104" s="73">
        <v>7</v>
      </c>
      <c r="C104" s="73" t="s">
        <v>136</v>
      </c>
      <c r="D104" s="92">
        <v>41712</v>
      </c>
      <c r="E104" s="82">
        <v>0.51388888888888895</v>
      </c>
      <c r="F104" s="82" t="s">
        <v>89</v>
      </c>
      <c r="G104" s="82" t="s">
        <v>133</v>
      </c>
      <c r="H104" s="73">
        <v>2.41</v>
      </c>
      <c r="I104" s="73">
        <v>1</v>
      </c>
      <c r="K104" s="73"/>
      <c r="L104" s="80"/>
      <c r="M104" s="80">
        <v>5</v>
      </c>
      <c r="N104" s="90">
        <v>1.57</v>
      </c>
      <c r="O104" s="73">
        <f t="shared" si="3"/>
        <v>1.57</v>
      </c>
      <c r="P104" s="86">
        <v>2.41</v>
      </c>
      <c r="V104" s="73">
        <v>6</v>
      </c>
      <c r="W104" s="80" t="s">
        <v>211</v>
      </c>
      <c r="X104" s="98">
        <v>41653.638888888891</v>
      </c>
      <c r="Y104" s="99">
        <v>0.63888888889050577</v>
      </c>
      <c r="Z104" s="73">
        <v>19</v>
      </c>
      <c r="AA104" s="73">
        <v>2</v>
      </c>
      <c r="AF104" s="90">
        <v>36.299999999999997</v>
      </c>
      <c r="AG104" s="73">
        <v>72.599999999999994</v>
      </c>
      <c r="AH104" s="73">
        <v>19</v>
      </c>
      <c r="AJ104" s="80" t="s">
        <v>135</v>
      </c>
      <c r="AK104" s="81">
        <v>41653.631944444445</v>
      </c>
      <c r="AL104" s="99">
        <v>0.63194444444525288</v>
      </c>
      <c r="AW104" s="73">
        <v>15</v>
      </c>
      <c r="AX104" s="93" t="s">
        <v>134</v>
      </c>
      <c r="AY104" s="98">
        <v>41670.520833333336</v>
      </c>
      <c r="AZ104" s="99">
        <f t="shared" ref="AZ104:AZ115" si="8">MOD(AY104,1)</f>
        <v>0.52083333333575865</v>
      </c>
      <c r="BA104" s="73">
        <v>12.3</v>
      </c>
      <c r="BB104" s="73">
        <v>1</v>
      </c>
      <c r="BF104" s="73">
        <v>6</v>
      </c>
      <c r="BG104" s="90">
        <v>30.5</v>
      </c>
      <c r="BH104" s="73">
        <v>30.5</v>
      </c>
    </row>
    <row r="105" spans="1:61" x14ac:dyDescent="0.25">
      <c r="A105" s="73">
        <v>0</v>
      </c>
      <c r="B105" s="73">
        <v>19</v>
      </c>
      <c r="C105" s="80" t="s">
        <v>134</v>
      </c>
      <c r="D105" s="81">
        <v>41712</v>
      </c>
      <c r="E105" s="82">
        <v>0.50347222222222221</v>
      </c>
      <c r="F105" s="82" t="s">
        <v>89</v>
      </c>
      <c r="G105" s="82" t="s">
        <v>133</v>
      </c>
      <c r="H105" s="73">
        <v>15.9</v>
      </c>
      <c r="I105" s="73">
        <v>2</v>
      </c>
      <c r="K105" s="73"/>
      <c r="L105" s="80"/>
      <c r="M105" s="80">
        <v>5</v>
      </c>
      <c r="N105" s="90">
        <v>9.4700000000000006</v>
      </c>
      <c r="O105" s="73">
        <f t="shared" si="3"/>
        <v>18.940000000000001</v>
      </c>
      <c r="P105" s="86">
        <v>15.9</v>
      </c>
      <c r="V105" s="73">
        <v>7</v>
      </c>
      <c r="W105" s="93" t="s">
        <v>211</v>
      </c>
      <c r="X105" s="98">
        <v>41670.5</v>
      </c>
      <c r="Y105" s="99">
        <v>0.5</v>
      </c>
      <c r="Z105" s="73">
        <v>17.399999999999999</v>
      </c>
      <c r="AA105" s="73">
        <v>2</v>
      </c>
      <c r="AF105" s="90">
        <v>34.5</v>
      </c>
      <c r="AG105" s="73">
        <v>69</v>
      </c>
      <c r="AH105" s="73">
        <v>17.399999999999999</v>
      </c>
      <c r="AJ105" s="80" t="s">
        <v>135</v>
      </c>
      <c r="AK105" s="98">
        <v>41670.5</v>
      </c>
      <c r="AL105" s="99">
        <v>0.5</v>
      </c>
      <c r="AW105" s="73">
        <v>21</v>
      </c>
      <c r="AX105" s="93" t="s">
        <v>134</v>
      </c>
      <c r="AY105" s="98">
        <v>41705.480555555558</v>
      </c>
      <c r="AZ105" s="99">
        <f t="shared" si="8"/>
        <v>0.4805555555576575</v>
      </c>
      <c r="BA105" s="73">
        <v>11</v>
      </c>
      <c r="BB105" s="73">
        <v>1</v>
      </c>
      <c r="BF105" s="73">
        <v>6</v>
      </c>
      <c r="BG105" s="90">
        <v>20.399999999999999</v>
      </c>
      <c r="BH105" s="73">
        <v>20.399999999999999</v>
      </c>
    </row>
    <row r="106" spans="1:61" x14ac:dyDescent="0.25">
      <c r="A106" s="73">
        <v>0</v>
      </c>
      <c r="B106" s="73">
        <v>21</v>
      </c>
      <c r="C106" s="80" t="s">
        <v>215</v>
      </c>
      <c r="D106" s="81">
        <v>41712</v>
      </c>
      <c r="E106" s="82">
        <v>0.50694444444444442</v>
      </c>
      <c r="F106" s="82" t="s">
        <v>89</v>
      </c>
      <c r="G106" s="82" t="s">
        <v>133</v>
      </c>
      <c r="H106" s="73">
        <v>4.16</v>
      </c>
      <c r="I106" s="73">
        <v>1</v>
      </c>
      <c r="K106" s="73"/>
      <c r="L106" s="80"/>
      <c r="M106" s="80">
        <v>5</v>
      </c>
      <c r="N106" s="90">
        <v>2.57</v>
      </c>
      <c r="O106" s="73">
        <f t="shared" si="3"/>
        <v>2.57</v>
      </c>
      <c r="P106" s="86">
        <v>4.16</v>
      </c>
      <c r="V106" s="73">
        <v>22</v>
      </c>
      <c r="W106" s="80" t="s">
        <v>135</v>
      </c>
      <c r="X106" s="81">
        <v>41689</v>
      </c>
      <c r="Y106" s="82">
        <v>0.45833333333333331</v>
      </c>
      <c r="Z106" s="73">
        <v>3.37</v>
      </c>
      <c r="AA106" s="73">
        <v>1</v>
      </c>
      <c r="AB106" s="73" t="s">
        <v>185</v>
      </c>
      <c r="AC106" s="74" t="s">
        <v>12</v>
      </c>
      <c r="AD106" s="108" t="s">
        <v>330</v>
      </c>
      <c r="AE106" s="109">
        <v>1</v>
      </c>
      <c r="AF106" s="85">
        <v>2.97</v>
      </c>
      <c r="AG106" s="73">
        <v>2.97</v>
      </c>
      <c r="AH106" s="73">
        <v>3.37</v>
      </c>
      <c r="AJ106" s="93" t="s">
        <v>135</v>
      </c>
      <c r="AK106" s="98">
        <v>41689.458333333336</v>
      </c>
      <c r="AL106" s="99">
        <v>0.45833333333575865</v>
      </c>
      <c r="AW106" s="73">
        <v>1</v>
      </c>
      <c r="AX106" s="80" t="s">
        <v>134</v>
      </c>
      <c r="AY106" s="98">
        <v>41712.503472222219</v>
      </c>
      <c r="AZ106" s="99">
        <f t="shared" si="8"/>
        <v>0.50347222221898846</v>
      </c>
      <c r="BB106" s="73">
        <v>1</v>
      </c>
      <c r="BF106" s="73">
        <v>7</v>
      </c>
      <c r="BG106" s="90">
        <v>25.5</v>
      </c>
      <c r="BH106" s="73">
        <v>25.5</v>
      </c>
    </row>
    <row r="107" spans="1:61" x14ac:dyDescent="0.25">
      <c r="A107" s="73">
        <v>0</v>
      </c>
      <c r="B107" s="73">
        <v>25</v>
      </c>
      <c r="C107" s="80" t="s">
        <v>132</v>
      </c>
      <c r="D107" s="98">
        <v>41712.5</v>
      </c>
      <c r="E107" s="99">
        <f>MOD(D107,1)</f>
        <v>0.5</v>
      </c>
      <c r="F107" s="82" t="s">
        <v>89</v>
      </c>
      <c r="G107" s="82" t="s">
        <v>133</v>
      </c>
      <c r="H107" s="73">
        <v>34.799999999999997</v>
      </c>
      <c r="I107" s="73">
        <v>5</v>
      </c>
      <c r="K107" s="73"/>
      <c r="L107" s="80"/>
      <c r="M107" s="80">
        <v>6</v>
      </c>
      <c r="N107" s="90">
        <v>28.4</v>
      </c>
      <c r="O107" s="73">
        <f t="shared" si="3"/>
        <v>142</v>
      </c>
      <c r="V107" s="73">
        <v>25</v>
      </c>
      <c r="W107" s="80" t="s">
        <v>135</v>
      </c>
      <c r="X107" s="81">
        <v>41718</v>
      </c>
      <c r="Y107" s="82">
        <v>0.54861111111111105</v>
      </c>
      <c r="Z107" s="73">
        <v>14</v>
      </c>
      <c r="AA107" s="73">
        <v>1</v>
      </c>
      <c r="AB107" s="73" t="s">
        <v>185</v>
      </c>
      <c r="AC107" s="74" t="s">
        <v>12</v>
      </c>
      <c r="AD107" s="108" t="s">
        <v>333</v>
      </c>
      <c r="AE107" s="109">
        <v>1</v>
      </c>
      <c r="AF107" s="85">
        <v>9.4499999999999993</v>
      </c>
      <c r="AG107" s="73">
        <v>9.4499999999999993</v>
      </c>
      <c r="AH107" s="73">
        <v>14</v>
      </c>
      <c r="AJ107" s="80" t="s">
        <v>135</v>
      </c>
      <c r="AK107" s="98">
        <v>41718.569444444445</v>
      </c>
      <c r="AL107" s="99">
        <v>0.56944444444525288</v>
      </c>
      <c r="AW107" s="73">
        <v>2</v>
      </c>
      <c r="AX107" s="80" t="s">
        <v>215</v>
      </c>
      <c r="AY107" s="98">
        <v>41712.506944444445</v>
      </c>
      <c r="AZ107" s="99">
        <f t="shared" si="8"/>
        <v>0.50694444444525288</v>
      </c>
      <c r="BB107" s="73">
        <v>1</v>
      </c>
      <c r="BF107" s="73">
        <v>7</v>
      </c>
      <c r="BG107" s="90">
        <v>7.88</v>
      </c>
      <c r="BH107" s="73">
        <v>7.88</v>
      </c>
    </row>
    <row r="108" spans="1:61" x14ac:dyDescent="0.25">
      <c r="A108" s="73">
        <v>0</v>
      </c>
      <c r="B108" s="73">
        <v>1</v>
      </c>
      <c r="C108" s="80" t="s">
        <v>134</v>
      </c>
      <c r="D108" s="98">
        <v>41712.503472222219</v>
      </c>
      <c r="E108" s="99">
        <f>MOD(D108,1)</f>
        <v>0.50347222221898846</v>
      </c>
      <c r="F108" s="82" t="s">
        <v>89</v>
      </c>
      <c r="G108" s="82" t="s">
        <v>133</v>
      </c>
      <c r="I108" s="73">
        <v>1</v>
      </c>
      <c r="K108" s="73"/>
      <c r="L108" s="80"/>
      <c r="M108" s="80">
        <v>7</v>
      </c>
      <c r="N108" s="90">
        <v>25.5</v>
      </c>
      <c r="O108" s="73">
        <f t="shared" si="3"/>
        <v>25.5</v>
      </c>
      <c r="V108" s="73">
        <v>30</v>
      </c>
      <c r="W108" s="80" t="s">
        <v>135</v>
      </c>
      <c r="X108" s="81">
        <v>41653.631944444445</v>
      </c>
      <c r="Y108" s="99">
        <v>0.63194444444525288</v>
      </c>
      <c r="Z108" s="73">
        <v>9.24</v>
      </c>
      <c r="AA108" s="73">
        <v>1</v>
      </c>
      <c r="AB108" s="73" t="s">
        <v>185</v>
      </c>
      <c r="AC108" s="74" t="s">
        <v>12</v>
      </c>
      <c r="AD108" s="108" t="s">
        <v>327</v>
      </c>
      <c r="AE108" s="109">
        <v>1</v>
      </c>
      <c r="AF108" s="85">
        <v>7.39</v>
      </c>
      <c r="AG108" s="73">
        <v>7.39</v>
      </c>
      <c r="AH108" s="73">
        <v>9.24</v>
      </c>
      <c r="AJ108" s="93" t="s">
        <v>135</v>
      </c>
      <c r="AK108" s="98">
        <v>41747.427083333336</v>
      </c>
      <c r="AL108" s="99">
        <v>0.42708333333575865</v>
      </c>
      <c r="AW108" s="73">
        <v>5</v>
      </c>
      <c r="AX108" s="80" t="s">
        <v>211</v>
      </c>
      <c r="AY108" s="98">
        <v>41646.520833333336</v>
      </c>
      <c r="AZ108" s="99">
        <f t="shared" si="8"/>
        <v>0.52083333333575865</v>
      </c>
      <c r="BA108" s="73">
        <v>10.1</v>
      </c>
      <c r="BB108" s="73">
        <v>1</v>
      </c>
      <c r="BF108" s="73">
        <v>6</v>
      </c>
      <c r="BG108" s="90">
        <v>19.3</v>
      </c>
      <c r="BH108" s="73">
        <v>19.3</v>
      </c>
    </row>
    <row r="109" spans="1:61" x14ac:dyDescent="0.25">
      <c r="A109" s="73">
        <v>0</v>
      </c>
      <c r="B109" s="73">
        <v>2</v>
      </c>
      <c r="C109" s="80" t="s">
        <v>215</v>
      </c>
      <c r="D109" s="98">
        <v>41712.506944444445</v>
      </c>
      <c r="E109" s="99">
        <f>MOD(D109,1)</f>
        <v>0.50694444444525288</v>
      </c>
      <c r="F109" s="82" t="s">
        <v>89</v>
      </c>
      <c r="G109" s="82" t="s">
        <v>133</v>
      </c>
      <c r="I109" s="73">
        <v>1</v>
      </c>
      <c r="K109" s="73"/>
      <c r="L109" s="80"/>
      <c r="M109" s="80">
        <v>7</v>
      </c>
      <c r="N109" s="90">
        <v>7.88</v>
      </c>
      <c r="O109" s="73">
        <f t="shared" si="3"/>
        <v>7.88</v>
      </c>
      <c r="V109" s="73">
        <v>47</v>
      </c>
      <c r="W109" s="93" t="s">
        <v>135</v>
      </c>
      <c r="X109" s="98">
        <v>41747.427083333336</v>
      </c>
      <c r="Y109" s="99">
        <v>0.42708333333575865</v>
      </c>
      <c r="Z109" s="73">
        <v>18.399999999999999</v>
      </c>
      <c r="AA109" s="73">
        <v>2</v>
      </c>
      <c r="AB109" s="73" t="s">
        <v>87</v>
      </c>
      <c r="AC109" s="74" t="s">
        <v>12</v>
      </c>
      <c r="AD109" s="108" t="s">
        <v>334</v>
      </c>
      <c r="AE109" s="109">
        <v>1</v>
      </c>
      <c r="AF109" s="85">
        <v>5.75</v>
      </c>
      <c r="AG109" s="73">
        <v>11.5</v>
      </c>
      <c r="AH109" s="73">
        <v>18.399999999999999</v>
      </c>
      <c r="AJ109" s="80" t="s">
        <v>125</v>
      </c>
      <c r="AK109" s="81">
        <v>41708</v>
      </c>
      <c r="AL109" s="82">
        <v>0.76041666666666663</v>
      </c>
      <c r="AW109" s="73">
        <v>6</v>
      </c>
      <c r="AX109" s="80" t="s">
        <v>211</v>
      </c>
      <c r="AY109" s="98">
        <v>41653.638888888891</v>
      </c>
      <c r="AZ109" s="99">
        <f t="shared" si="8"/>
        <v>0.63888888889050577</v>
      </c>
      <c r="BA109" s="73">
        <v>19</v>
      </c>
      <c r="BB109" s="73">
        <v>2</v>
      </c>
      <c r="BF109" s="73">
        <v>6</v>
      </c>
      <c r="BG109" s="90">
        <v>36.299999999999997</v>
      </c>
      <c r="BH109" s="73">
        <v>72.599999999999994</v>
      </c>
    </row>
    <row r="110" spans="1:61" x14ac:dyDescent="0.25">
      <c r="A110" s="73">
        <v>0</v>
      </c>
      <c r="B110" s="73">
        <v>3</v>
      </c>
      <c r="C110" s="80" t="s">
        <v>136</v>
      </c>
      <c r="D110" s="98">
        <v>41712.513888888891</v>
      </c>
      <c r="E110" s="99">
        <f>MOD(D110,1)</f>
        <v>0.51388888889050577</v>
      </c>
      <c r="F110" s="82" t="s">
        <v>89</v>
      </c>
      <c r="G110" s="82" t="s">
        <v>133</v>
      </c>
      <c r="I110" s="73">
        <v>1</v>
      </c>
      <c r="K110" s="73"/>
      <c r="L110" s="80"/>
      <c r="M110" s="80">
        <v>7</v>
      </c>
      <c r="N110" s="90">
        <v>3.82</v>
      </c>
      <c r="O110" s="73">
        <f t="shared" si="3"/>
        <v>3.82</v>
      </c>
      <c r="Q110" s="80">
        <f t="shared" ref="Q110:Q123" si="9">ROUND(P110*1.17,1)</f>
        <v>0</v>
      </c>
      <c r="V110" s="73">
        <v>6</v>
      </c>
      <c r="W110" s="73" t="s">
        <v>135</v>
      </c>
      <c r="X110" s="92">
        <v>41689</v>
      </c>
      <c r="Y110" s="82">
        <v>0.45833333333333331</v>
      </c>
      <c r="Z110" s="73">
        <v>3.37</v>
      </c>
      <c r="AA110" s="73">
        <v>1</v>
      </c>
      <c r="AF110" s="90">
        <v>2.77</v>
      </c>
      <c r="AG110" s="73">
        <v>2.77</v>
      </c>
      <c r="AH110" s="73">
        <v>3.37</v>
      </c>
      <c r="AJ110" s="73" t="s">
        <v>126</v>
      </c>
      <c r="AK110" s="92">
        <v>41753</v>
      </c>
      <c r="AL110" s="82">
        <v>0.54236111111111118</v>
      </c>
      <c r="AW110" s="73">
        <v>30</v>
      </c>
      <c r="AX110" s="80" t="s">
        <v>135</v>
      </c>
      <c r="AY110" s="81">
        <v>41653.631944444445</v>
      </c>
      <c r="AZ110" s="99">
        <f t="shared" si="8"/>
        <v>0.63194444444525288</v>
      </c>
      <c r="BA110" s="73">
        <v>9.24</v>
      </c>
      <c r="BB110" s="73">
        <v>1</v>
      </c>
      <c r="BC110" s="73" t="s">
        <v>185</v>
      </c>
      <c r="BD110" s="74" t="s">
        <v>12</v>
      </c>
      <c r="BE110" s="108" t="s">
        <v>327</v>
      </c>
      <c r="BF110" s="109">
        <v>1</v>
      </c>
      <c r="BG110" s="85">
        <v>7.39</v>
      </c>
      <c r="BH110" s="73">
        <v>7.39</v>
      </c>
      <c r="BI110" s="73">
        <v>9.24</v>
      </c>
    </row>
    <row r="111" spans="1:61" x14ac:dyDescent="0.25">
      <c r="A111" s="73">
        <v>0</v>
      </c>
      <c r="B111" s="73">
        <v>5</v>
      </c>
      <c r="C111" s="73" t="s">
        <v>138</v>
      </c>
      <c r="D111" s="92">
        <v>41718</v>
      </c>
      <c r="E111" s="82">
        <v>0.59722222222222221</v>
      </c>
      <c r="F111" s="82" t="s">
        <v>89</v>
      </c>
      <c r="G111" s="82" t="s">
        <v>133</v>
      </c>
      <c r="H111" s="73">
        <v>9.16</v>
      </c>
      <c r="I111" s="73">
        <v>1</v>
      </c>
      <c r="K111" s="73"/>
      <c r="L111" s="80"/>
      <c r="M111" s="80">
        <v>5</v>
      </c>
      <c r="N111" s="90">
        <v>6.9</v>
      </c>
      <c r="O111" s="73">
        <f t="shared" si="3"/>
        <v>6.9</v>
      </c>
      <c r="P111" s="86">
        <v>9.16</v>
      </c>
      <c r="Q111" s="80">
        <f t="shared" si="9"/>
        <v>10.7</v>
      </c>
      <c r="V111" s="73">
        <v>12</v>
      </c>
      <c r="W111" s="80" t="s">
        <v>135</v>
      </c>
      <c r="X111" s="81">
        <v>41718</v>
      </c>
      <c r="Y111" s="82">
        <v>0.54861111111111105</v>
      </c>
      <c r="Z111" s="73">
        <v>14</v>
      </c>
      <c r="AA111" s="73">
        <v>1</v>
      </c>
      <c r="AF111" s="90">
        <v>4.7300000000000004</v>
      </c>
      <c r="AG111" s="73">
        <v>4.7300000000000004</v>
      </c>
      <c r="AH111" s="73">
        <v>14</v>
      </c>
      <c r="AJ111" s="80" t="s">
        <v>111</v>
      </c>
      <c r="AK111" s="81">
        <v>41682</v>
      </c>
      <c r="AL111" s="82">
        <v>0.59861111111111109</v>
      </c>
      <c r="AW111" s="73">
        <v>47</v>
      </c>
      <c r="AX111" s="93" t="s">
        <v>135</v>
      </c>
      <c r="AY111" s="98">
        <v>41747.427083333336</v>
      </c>
      <c r="AZ111" s="99">
        <f t="shared" si="8"/>
        <v>0.42708333333575865</v>
      </c>
      <c r="BA111" s="73">
        <v>18.399999999999999</v>
      </c>
      <c r="BB111" s="73">
        <v>2</v>
      </c>
      <c r="BC111" s="73" t="s">
        <v>87</v>
      </c>
      <c r="BD111" s="74" t="s">
        <v>12</v>
      </c>
      <c r="BE111" s="108" t="s">
        <v>334</v>
      </c>
      <c r="BF111" s="109">
        <v>1</v>
      </c>
      <c r="BG111" s="85">
        <v>5.75</v>
      </c>
      <c r="BH111" s="73">
        <v>11.5</v>
      </c>
      <c r="BI111" s="73">
        <v>18.399999999999999</v>
      </c>
    </row>
    <row r="112" spans="1:61" x14ac:dyDescent="0.25">
      <c r="A112" s="73">
        <v>0</v>
      </c>
      <c r="B112" s="73">
        <v>9</v>
      </c>
      <c r="C112" s="80" t="s">
        <v>136</v>
      </c>
      <c r="D112" s="81">
        <v>41718</v>
      </c>
      <c r="E112" s="82">
        <v>0.57638888888888895</v>
      </c>
      <c r="F112" s="82" t="s">
        <v>89</v>
      </c>
      <c r="G112" s="82" t="s">
        <v>133</v>
      </c>
      <c r="H112" s="73">
        <v>2.23</v>
      </c>
      <c r="I112" s="73">
        <v>1</v>
      </c>
      <c r="K112" s="73"/>
      <c r="L112" s="80"/>
      <c r="M112" s="80">
        <v>5</v>
      </c>
      <c r="N112" s="90">
        <v>1.38</v>
      </c>
      <c r="O112" s="73">
        <f t="shared" si="3"/>
        <v>1.38</v>
      </c>
      <c r="P112" s="86">
        <v>2.23</v>
      </c>
      <c r="Q112" s="80">
        <f t="shared" si="9"/>
        <v>2.6</v>
      </c>
      <c r="V112" s="73">
        <v>11</v>
      </c>
      <c r="W112" s="80" t="s">
        <v>135</v>
      </c>
      <c r="X112" s="81">
        <v>41653.631944444445</v>
      </c>
      <c r="Y112" s="99">
        <v>0.63194444444525288</v>
      </c>
      <c r="Z112" s="73">
        <v>9.24</v>
      </c>
      <c r="AA112" s="73">
        <v>1</v>
      </c>
      <c r="AF112" s="90">
        <v>20.399999999999999</v>
      </c>
      <c r="AG112" s="73">
        <v>20.399999999999999</v>
      </c>
      <c r="AH112" s="73">
        <v>9.24</v>
      </c>
      <c r="AJ112" s="80" t="s">
        <v>111</v>
      </c>
      <c r="AK112" s="81">
        <v>41719</v>
      </c>
      <c r="AL112" s="82">
        <v>0.67291666666666661</v>
      </c>
      <c r="AW112" s="73">
        <v>11</v>
      </c>
      <c r="AX112" s="80" t="s">
        <v>135</v>
      </c>
      <c r="AY112" s="81">
        <v>41653.631944444445</v>
      </c>
      <c r="AZ112" s="99">
        <f t="shared" si="8"/>
        <v>0.63194444444525288</v>
      </c>
      <c r="BA112" s="73">
        <v>9.24</v>
      </c>
      <c r="BB112" s="73">
        <v>1</v>
      </c>
      <c r="BF112" s="73">
        <v>6</v>
      </c>
      <c r="BG112" s="90">
        <v>20.399999999999999</v>
      </c>
      <c r="BH112" s="73">
        <v>20.399999999999999</v>
      </c>
    </row>
    <row r="113" spans="1:61" x14ac:dyDescent="0.25">
      <c r="A113" s="73">
        <v>0</v>
      </c>
      <c r="B113" s="73">
        <v>10</v>
      </c>
      <c r="C113" s="80" t="s">
        <v>212</v>
      </c>
      <c r="D113" s="81">
        <v>41718</v>
      </c>
      <c r="E113" s="82">
        <v>0.5625</v>
      </c>
      <c r="F113" s="82" t="s">
        <v>89</v>
      </c>
      <c r="G113" s="82" t="s">
        <v>133</v>
      </c>
      <c r="H113" s="73">
        <v>34.6</v>
      </c>
      <c r="I113" s="73">
        <v>5</v>
      </c>
      <c r="K113" s="73"/>
      <c r="L113" s="80"/>
      <c r="M113" s="80">
        <v>5</v>
      </c>
      <c r="N113" s="90">
        <v>4.59</v>
      </c>
      <c r="O113" s="73">
        <f t="shared" si="3"/>
        <v>22.95</v>
      </c>
      <c r="P113" s="86">
        <v>34.6</v>
      </c>
      <c r="Q113" s="80">
        <f t="shared" si="9"/>
        <v>40.5</v>
      </c>
      <c r="V113" s="73">
        <v>13</v>
      </c>
      <c r="W113" s="80" t="s">
        <v>135</v>
      </c>
      <c r="X113" s="98">
        <v>41670.5</v>
      </c>
      <c r="Y113" s="99">
        <v>0.5</v>
      </c>
      <c r="Z113" s="73">
        <v>2.75</v>
      </c>
      <c r="AA113" s="73">
        <v>1</v>
      </c>
      <c r="AF113" s="90">
        <v>7.17</v>
      </c>
      <c r="AG113" s="73">
        <v>7.17</v>
      </c>
      <c r="AH113" s="73">
        <v>2.75</v>
      </c>
      <c r="AJ113" s="73" t="s">
        <v>129</v>
      </c>
      <c r="AK113" s="92">
        <v>41756</v>
      </c>
      <c r="AL113" s="82">
        <v>0.41250000000000003</v>
      </c>
      <c r="AW113" s="73">
        <v>13</v>
      </c>
      <c r="AX113" s="80" t="s">
        <v>135</v>
      </c>
      <c r="AY113" s="98">
        <v>41670.5</v>
      </c>
      <c r="AZ113" s="99">
        <f t="shared" si="8"/>
        <v>0.5</v>
      </c>
      <c r="BA113" s="73">
        <v>2.75</v>
      </c>
      <c r="BB113" s="73">
        <v>1</v>
      </c>
      <c r="BF113" s="73">
        <v>6</v>
      </c>
      <c r="BG113" s="90">
        <v>7.17</v>
      </c>
      <c r="BH113" s="73">
        <v>7.17</v>
      </c>
    </row>
    <row r="114" spans="1:61" x14ac:dyDescent="0.25">
      <c r="A114" s="73">
        <v>0</v>
      </c>
      <c r="B114" s="73">
        <v>11</v>
      </c>
      <c r="C114" s="80" t="s">
        <v>216</v>
      </c>
      <c r="D114" s="81">
        <v>41718</v>
      </c>
      <c r="E114" s="82">
        <v>0.57986111111111105</v>
      </c>
      <c r="F114" s="82" t="s">
        <v>89</v>
      </c>
      <c r="G114" s="82" t="s">
        <v>133</v>
      </c>
      <c r="H114" s="73">
        <v>8.2799999999999994</v>
      </c>
      <c r="I114" s="73">
        <v>1</v>
      </c>
      <c r="K114" s="73"/>
      <c r="M114" s="73">
        <v>5</v>
      </c>
      <c r="N114" s="90">
        <v>5.94</v>
      </c>
      <c r="O114" s="73">
        <f t="shared" si="3"/>
        <v>5.94</v>
      </c>
      <c r="P114" s="86">
        <v>8.2799999999999994</v>
      </c>
      <c r="Q114" s="80">
        <f t="shared" si="9"/>
        <v>9.6999999999999993</v>
      </c>
      <c r="V114" s="73">
        <v>16</v>
      </c>
      <c r="W114" s="93" t="s">
        <v>135</v>
      </c>
      <c r="X114" s="98">
        <v>41689.458333333336</v>
      </c>
      <c r="Y114" s="99">
        <v>0.45833333333575865</v>
      </c>
      <c r="AA114" s="73">
        <v>1</v>
      </c>
      <c r="AF114" s="90">
        <v>7.35</v>
      </c>
      <c r="AG114" s="73">
        <v>7.35</v>
      </c>
      <c r="AJ114" s="73" t="s">
        <v>123</v>
      </c>
      <c r="AK114" s="92">
        <v>41714</v>
      </c>
      <c r="AL114" s="82">
        <v>0.25972222222222224</v>
      </c>
      <c r="AW114" s="73">
        <v>16</v>
      </c>
      <c r="AX114" s="93" t="s">
        <v>135</v>
      </c>
      <c r="AY114" s="98">
        <v>41689.458333333336</v>
      </c>
      <c r="AZ114" s="99">
        <f t="shared" si="8"/>
        <v>0.45833333333575865</v>
      </c>
      <c r="BB114" s="73">
        <v>1</v>
      </c>
      <c r="BF114" s="73">
        <v>6</v>
      </c>
      <c r="BG114" s="90">
        <v>7.35</v>
      </c>
      <c r="BH114" s="73">
        <v>7.35</v>
      </c>
    </row>
    <row r="115" spans="1:61" x14ac:dyDescent="0.25">
      <c r="A115" s="73">
        <v>0</v>
      </c>
      <c r="B115" s="73">
        <v>12</v>
      </c>
      <c r="C115" s="80" t="s">
        <v>135</v>
      </c>
      <c r="D115" s="81">
        <v>41718</v>
      </c>
      <c r="E115" s="82">
        <v>0.54861111111111105</v>
      </c>
      <c r="F115" s="82" t="s">
        <v>89</v>
      </c>
      <c r="G115" s="82" t="s">
        <v>133</v>
      </c>
      <c r="H115" s="73">
        <v>14</v>
      </c>
      <c r="I115" s="73">
        <v>1</v>
      </c>
      <c r="K115" s="73"/>
      <c r="M115" s="73">
        <v>5</v>
      </c>
      <c r="N115" s="90">
        <v>4.7300000000000004</v>
      </c>
      <c r="O115" s="73">
        <f t="shared" si="3"/>
        <v>4.7300000000000004</v>
      </c>
      <c r="P115" s="86">
        <v>14</v>
      </c>
      <c r="Q115" s="80">
        <f t="shared" si="9"/>
        <v>16.399999999999999</v>
      </c>
      <c r="V115" s="73">
        <v>5</v>
      </c>
      <c r="W115" s="80" t="s">
        <v>135</v>
      </c>
      <c r="X115" s="98">
        <v>41718.569444444445</v>
      </c>
      <c r="Y115" s="99">
        <v>0.56944444444525288</v>
      </c>
      <c r="AA115" s="73">
        <v>1</v>
      </c>
      <c r="AF115" s="90">
        <v>11.4</v>
      </c>
      <c r="AG115" s="73">
        <v>11.4</v>
      </c>
      <c r="AJ115" s="73" t="s">
        <v>112</v>
      </c>
      <c r="AK115" s="92">
        <v>41721</v>
      </c>
      <c r="AL115" s="82">
        <v>0.67986111111111114</v>
      </c>
      <c r="AW115" s="73">
        <v>11</v>
      </c>
      <c r="AX115" s="93" t="s">
        <v>135</v>
      </c>
      <c r="AY115" s="98">
        <v>41747.427083333336</v>
      </c>
      <c r="AZ115" s="99">
        <f t="shared" si="8"/>
        <v>0.42708333333575865</v>
      </c>
      <c r="BA115" s="73">
        <v>18.399999999999999</v>
      </c>
      <c r="BB115" s="73">
        <v>1</v>
      </c>
      <c r="BF115" s="73">
        <v>7</v>
      </c>
      <c r="BG115" s="90">
        <v>26.8</v>
      </c>
      <c r="BH115" s="73">
        <v>26.8</v>
      </c>
    </row>
    <row r="116" spans="1:61" x14ac:dyDescent="0.25">
      <c r="A116" s="73">
        <v>0</v>
      </c>
      <c r="B116" s="73">
        <v>17</v>
      </c>
      <c r="C116" s="80" t="s">
        <v>217</v>
      </c>
      <c r="D116" s="81">
        <v>41718</v>
      </c>
      <c r="E116" s="82">
        <v>0.59027777777777779</v>
      </c>
      <c r="F116" s="82" t="s">
        <v>89</v>
      </c>
      <c r="G116" s="82" t="s">
        <v>133</v>
      </c>
      <c r="H116" s="73">
        <v>6.96</v>
      </c>
      <c r="I116" s="73">
        <v>1</v>
      </c>
      <c r="K116" s="73"/>
      <c r="M116" s="73">
        <v>5</v>
      </c>
      <c r="N116" s="90">
        <v>3.37</v>
      </c>
      <c r="O116" s="73">
        <f t="shared" si="3"/>
        <v>3.37</v>
      </c>
      <c r="P116" s="86">
        <v>6.96</v>
      </c>
      <c r="Q116" s="80">
        <f t="shared" si="9"/>
        <v>8.1</v>
      </c>
      <c r="V116" s="73">
        <v>11</v>
      </c>
      <c r="W116" s="93" t="s">
        <v>135</v>
      </c>
      <c r="X116" s="98">
        <v>41747.427083333336</v>
      </c>
      <c r="Y116" s="99">
        <v>0.42708333333575865</v>
      </c>
      <c r="Z116" s="73">
        <v>18.399999999999999</v>
      </c>
      <c r="AA116" s="73">
        <v>1</v>
      </c>
      <c r="AF116" s="90">
        <v>26.8</v>
      </c>
      <c r="AG116" s="73">
        <v>26.8</v>
      </c>
      <c r="AH116" s="73">
        <v>18.399999999999999</v>
      </c>
      <c r="AJ116" s="73" t="s">
        <v>130</v>
      </c>
      <c r="AK116" s="92">
        <v>41706</v>
      </c>
      <c r="AL116" s="82">
        <v>2.0833333333333333E-3</v>
      </c>
      <c r="AW116" s="73">
        <v>13</v>
      </c>
      <c r="AX116" s="80" t="s">
        <v>125</v>
      </c>
      <c r="AY116" s="81">
        <v>41708</v>
      </c>
      <c r="AZ116" s="82">
        <v>0.76041666666666663</v>
      </c>
      <c r="BA116" s="73">
        <v>6.02</v>
      </c>
      <c r="BB116" s="73">
        <v>1</v>
      </c>
      <c r="BC116" s="73" t="s">
        <v>185</v>
      </c>
      <c r="BD116" s="74" t="s">
        <v>12</v>
      </c>
      <c r="BE116" s="108" t="s">
        <v>322</v>
      </c>
      <c r="BF116" s="109">
        <v>1</v>
      </c>
      <c r="BG116" s="85">
        <v>4.6900000000000004</v>
      </c>
      <c r="BH116" s="73">
        <v>4.6900000000000004</v>
      </c>
      <c r="BI116" s="73">
        <v>6.02</v>
      </c>
    </row>
    <row r="117" spans="1:61" x14ac:dyDescent="0.25">
      <c r="A117" s="73">
        <v>0</v>
      </c>
      <c r="B117" s="73">
        <v>18</v>
      </c>
      <c r="C117" s="80" t="s">
        <v>214</v>
      </c>
      <c r="D117" s="81">
        <v>41718</v>
      </c>
      <c r="E117" s="82">
        <v>0.60069444444444442</v>
      </c>
      <c r="F117" s="82" t="s">
        <v>89</v>
      </c>
      <c r="G117" s="82" t="s">
        <v>133</v>
      </c>
      <c r="H117" s="73">
        <v>19.600000000000001</v>
      </c>
      <c r="I117" s="73">
        <v>2</v>
      </c>
      <c r="K117" s="73"/>
      <c r="M117" s="73">
        <v>5</v>
      </c>
      <c r="N117" s="90">
        <v>8.34</v>
      </c>
      <c r="O117" s="73">
        <f t="shared" si="3"/>
        <v>16.68</v>
      </c>
      <c r="P117" s="86">
        <v>19.600000000000001</v>
      </c>
      <c r="Q117" s="80">
        <f t="shared" si="9"/>
        <v>22.9</v>
      </c>
      <c r="V117" s="73">
        <v>13</v>
      </c>
      <c r="W117" s="80" t="s">
        <v>125</v>
      </c>
      <c r="X117" s="81">
        <v>41708</v>
      </c>
      <c r="Y117" s="82">
        <v>0.76041666666666663</v>
      </c>
      <c r="Z117" s="73">
        <v>6.02</v>
      </c>
      <c r="AA117" s="73">
        <v>1</v>
      </c>
      <c r="AB117" s="73" t="s">
        <v>185</v>
      </c>
      <c r="AC117" s="74" t="s">
        <v>12</v>
      </c>
      <c r="AD117" s="108" t="s">
        <v>322</v>
      </c>
      <c r="AE117" s="109">
        <v>1</v>
      </c>
      <c r="AF117" s="85">
        <v>4.6900000000000004</v>
      </c>
      <c r="AG117" s="73">
        <v>4.6900000000000004</v>
      </c>
      <c r="AH117" s="73">
        <v>6.02</v>
      </c>
      <c r="AJ117" s="80" t="s">
        <v>124</v>
      </c>
      <c r="AK117" s="81">
        <v>41685</v>
      </c>
      <c r="AL117" s="82">
        <v>7.7083333333333337E-2</v>
      </c>
      <c r="AW117" s="73">
        <v>17</v>
      </c>
      <c r="AX117" s="73" t="s">
        <v>126</v>
      </c>
      <c r="AY117" s="92">
        <v>41753</v>
      </c>
      <c r="AZ117" s="82">
        <v>0.54236111111111118</v>
      </c>
      <c r="BA117" s="73">
        <v>1.7</v>
      </c>
      <c r="BB117" s="73">
        <v>1</v>
      </c>
      <c r="BC117" s="73" t="s">
        <v>185</v>
      </c>
      <c r="BD117" s="74" t="s">
        <v>12</v>
      </c>
      <c r="BE117" s="108" t="s">
        <v>325</v>
      </c>
      <c r="BF117" s="109">
        <v>1</v>
      </c>
      <c r="BG117" s="85">
        <v>0.59699999999999998</v>
      </c>
      <c r="BH117" s="73">
        <v>0.59699999999999998</v>
      </c>
      <c r="BI117" s="73">
        <v>1.7</v>
      </c>
    </row>
    <row r="118" spans="1:61" x14ac:dyDescent="0.25">
      <c r="A118" s="73">
        <v>0</v>
      </c>
      <c r="B118" s="73">
        <v>4</v>
      </c>
      <c r="C118" s="80" t="s">
        <v>132</v>
      </c>
      <c r="D118" s="98">
        <v>41718.5625</v>
      </c>
      <c r="E118" s="99">
        <f t="shared" ref="E118:E125" si="10">MOD(D118,1)</f>
        <v>0.5625</v>
      </c>
      <c r="F118" s="82" t="s">
        <v>89</v>
      </c>
      <c r="G118" s="82" t="s">
        <v>133</v>
      </c>
      <c r="I118" s="73">
        <v>1</v>
      </c>
      <c r="K118" s="73"/>
      <c r="M118" s="73">
        <v>7</v>
      </c>
      <c r="N118" s="90">
        <v>14.1</v>
      </c>
      <c r="O118" s="73">
        <f t="shared" si="3"/>
        <v>14.1</v>
      </c>
      <c r="Q118" s="80">
        <f t="shared" si="9"/>
        <v>0</v>
      </c>
      <c r="V118" s="73">
        <v>17</v>
      </c>
      <c r="W118" s="73" t="s">
        <v>126</v>
      </c>
      <c r="X118" s="92">
        <v>41753</v>
      </c>
      <c r="Y118" s="82">
        <v>0.54236111111111118</v>
      </c>
      <c r="Z118" s="73">
        <v>1.7</v>
      </c>
      <c r="AA118" s="73">
        <v>1</v>
      </c>
      <c r="AB118" s="73" t="s">
        <v>185</v>
      </c>
      <c r="AC118" s="74" t="s">
        <v>12</v>
      </c>
      <c r="AD118" s="108" t="s">
        <v>325</v>
      </c>
      <c r="AE118" s="109">
        <v>1</v>
      </c>
      <c r="AF118" s="85">
        <v>0.59699999999999998</v>
      </c>
      <c r="AG118" s="73">
        <v>0.59699999999999998</v>
      </c>
      <c r="AH118" s="73">
        <v>1.7</v>
      </c>
      <c r="AJ118" s="73" t="s">
        <v>124</v>
      </c>
      <c r="AK118" s="92">
        <v>41753</v>
      </c>
      <c r="AL118" s="82">
        <v>0.15902777777777777</v>
      </c>
      <c r="AW118" s="73">
        <v>18</v>
      </c>
      <c r="AX118" s="80" t="s">
        <v>111</v>
      </c>
      <c r="AY118" s="81">
        <v>41682</v>
      </c>
      <c r="AZ118" s="82">
        <v>0.59861111111111109</v>
      </c>
      <c r="BA118" s="73">
        <v>2.4700000000000002</v>
      </c>
      <c r="BB118" s="73">
        <v>1</v>
      </c>
      <c r="BC118" s="73" t="s">
        <v>185</v>
      </c>
      <c r="BD118" s="74" t="s">
        <v>12</v>
      </c>
      <c r="BE118" s="108" t="s">
        <v>316</v>
      </c>
      <c r="BF118" s="109">
        <v>1</v>
      </c>
      <c r="BG118" s="85">
        <v>1.22</v>
      </c>
      <c r="BH118" s="73">
        <v>1.22</v>
      </c>
      <c r="BI118" s="73">
        <v>2.4700000000000002</v>
      </c>
    </row>
    <row r="119" spans="1:61" x14ac:dyDescent="0.25">
      <c r="A119" s="73">
        <v>0</v>
      </c>
      <c r="B119" s="73">
        <v>5</v>
      </c>
      <c r="C119" s="80" t="s">
        <v>135</v>
      </c>
      <c r="D119" s="98">
        <v>41718.569444444445</v>
      </c>
      <c r="E119" s="99">
        <f t="shared" si="10"/>
        <v>0.56944444444525288</v>
      </c>
      <c r="F119" s="82" t="s">
        <v>89</v>
      </c>
      <c r="G119" s="82" t="s">
        <v>133</v>
      </c>
      <c r="I119" s="73">
        <v>1</v>
      </c>
      <c r="K119" s="73"/>
      <c r="M119" s="73">
        <v>7</v>
      </c>
      <c r="N119" s="90">
        <v>11.4</v>
      </c>
      <c r="O119" s="73">
        <f t="shared" si="3"/>
        <v>11.4</v>
      </c>
      <c r="Q119" s="80">
        <f t="shared" si="9"/>
        <v>0</v>
      </c>
      <c r="V119" s="73">
        <v>18</v>
      </c>
      <c r="W119" s="80" t="s">
        <v>111</v>
      </c>
      <c r="X119" s="81">
        <v>41682</v>
      </c>
      <c r="Y119" s="82">
        <v>0.59861111111111109</v>
      </c>
      <c r="Z119" s="73">
        <v>2.4700000000000002</v>
      </c>
      <c r="AA119" s="73">
        <v>1</v>
      </c>
      <c r="AB119" s="73" t="s">
        <v>185</v>
      </c>
      <c r="AC119" s="74" t="s">
        <v>12</v>
      </c>
      <c r="AD119" s="108" t="s">
        <v>316</v>
      </c>
      <c r="AE119" s="109">
        <v>1</v>
      </c>
      <c r="AF119" s="85">
        <v>1.22</v>
      </c>
      <c r="AG119" s="73">
        <v>1.22</v>
      </c>
      <c r="AH119" s="73">
        <v>2.4700000000000002</v>
      </c>
      <c r="AW119" s="73">
        <v>14</v>
      </c>
      <c r="AX119" s="80" t="s">
        <v>111</v>
      </c>
      <c r="AY119" s="81">
        <v>41719</v>
      </c>
      <c r="AZ119" s="82">
        <v>0.67291666666666661</v>
      </c>
      <c r="BA119" s="73" t="s">
        <v>194</v>
      </c>
      <c r="BB119" s="73">
        <v>1</v>
      </c>
      <c r="BF119" s="73">
        <v>5</v>
      </c>
      <c r="BG119" s="90">
        <v>6.2700000000000006E-2</v>
      </c>
      <c r="BH119" s="73">
        <v>6.2700000000000006E-2</v>
      </c>
    </row>
    <row r="120" spans="1:61" x14ac:dyDescent="0.25">
      <c r="A120" s="73">
        <v>0</v>
      </c>
      <c r="B120" s="73">
        <v>6</v>
      </c>
      <c r="C120" s="80" t="s">
        <v>136</v>
      </c>
      <c r="D120" s="98">
        <v>41718.576388888891</v>
      </c>
      <c r="E120" s="99">
        <f t="shared" si="10"/>
        <v>0.57638888889050577</v>
      </c>
      <c r="F120" s="82" t="s">
        <v>89</v>
      </c>
      <c r="G120" s="82" t="s">
        <v>133</v>
      </c>
      <c r="I120" s="73">
        <v>1</v>
      </c>
      <c r="K120" s="73"/>
      <c r="M120" s="73">
        <v>7</v>
      </c>
      <c r="N120" s="90">
        <v>3.32</v>
      </c>
      <c r="O120" s="73">
        <f t="shared" ref="O120:O125" si="11">N120*I120</f>
        <v>3.32</v>
      </c>
      <c r="Q120" s="80">
        <f t="shared" si="9"/>
        <v>0</v>
      </c>
      <c r="V120" s="73">
        <v>14</v>
      </c>
      <c r="W120" s="80" t="s">
        <v>111</v>
      </c>
      <c r="X120" s="81">
        <v>41719</v>
      </c>
      <c r="Y120" s="82">
        <v>0.67291666666666661</v>
      </c>
      <c r="Z120" s="73" t="s">
        <v>194</v>
      </c>
      <c r="AA120" s="73">
        <v>1</v>
      </c>
      <c r="AF120" s="90">
        <v>6.2700000000000006E-2</v>
      </c>
      <c r="AG120" s="73">
        <v>6.2700000000000006E-2</v>
      </c>
      <c r="AH120" s="73" t="e">
        <f>NA()</f>
        <v>#N/A</v>
      </c>
      <c r="AW120" s="73">
        <v>15</v>
      </c>
      <c r="AX120" s="73" t="s">
        <v>129</v>
      </c>
      <c r="AY120" s="92">
        <v>41756</v>
      </c>
      <c r="AZ120" s="82">
        <v>0.41250000000000003</v>
      </c>
      <c r="BA120" s="73">
        <v>1.3</v>
      </c>
      <c r="BB120" s="73">
        <v>1</v>
      </c>
      <c r="BC120" s="73" t="s">
        <v>185</v>
      </c>
      <c r="BD120" s="74" t="s">
        <v>12</v>
      </c>
      <c r="BE120" s="108" t="s">
        <v>326</v>
      </c>
      <c r="BF120" s="109">
        <v>1</v>
      </c>
      <c r="BG120" s="85">
        <v>9.69E-2</v>
      </c>
      <c r="BH120" s="73">
        <v>9.69E-2</v>
      </c>
      <c r="BI120" s="73">
        <v>1.3</v>
      </c>
    </row>
    <row r="121" spans="1:61" x14ac:dyDescent="0.25">
      <c r="A121" s="73">
        <v>0</v>
      </c>
      <c r="B121" s="73">
        <v>7</v>
      </c>
      <c r="C121" s="80" t="s">
        <v>216</v>
      </c>
      <c r="D121" s="98">
        <v>41718.579861111109</v>
      </c>
      <c r="E121" s="99">
        <f t="shared" si="10"/>
        <v>0.57986111110949423</v>
      </c>
      <c r="F121" s="82" t="s">
        <v>89</v>
      </c>
      <c r="G121" s="82" t="s">
        <v>133</v>
      </c>
      <c r="I121" s="73">
        <v>1</v>
      </c>
      <c r="K121" s="73"/>
      <c r="M121" s="73">
        <v>7</v>
      </c>
      <c r="N121" s="90">
        <v>18.899999999999999</v>
      </c>
      <c r="O121" s="73">
        <f t="shared" si="11"/>
        <v>18.899999999999999</v>
      </c>
      <c r="Q121" s="80">
        <f t="shared" si="9"/>
        <v>0</v>
      </c>
      <c r="V121" s="73">
        <v>15</v>
      </c>
      <c r="W121" s="73" t="s">
        <v>129</v>
      </c>
      <c r="X121" s="92">
        <v>41756</v>
      </c>
      <c r="Y121" s="82">
        <v>0.41250000000000003</v>
      </c>
      <c r="Z121" s="73">
        <v>1.3</v>
      </c>
      <c r="AA121" s="73">
        <v>1</v>
      </c>
      <c r="AB121" s="73" t="s">
        <v>185</v>
      </c>
      <c r="AC121" s="74" t="s">
        <v>12</v>
      </c>
      <c r="AD121" s="108" t="s">
        <v>326</v>
      </c>
      <c r="AE121" s="109">
        <v>1</v>
      </c>
      <c r="AF121" s="85">
        <v>9.69E-2</v>
      </c>
      <c r="AG121" s="73">
        <v>9.69E-2</v>
      </c>
      <c r="AH121" s="73">
        <v>1.3</v>
      </c>
      <c r="AW121" s="73">
        <v>11</v>
      </c>
      <c r="AX121" s="73" t="s">
        <v>123</v>
      </c>
      <c r="AY121" s="92">
        <v>41714</v>
      </c>
      <c r="AZ121" s="82">
        <v>0.25972222222222224</v>
      </c>
      <c r="BA121" s="73">
        <v>1.96</v>
      </c>
      <c r="BB121" s="73">
        <v>1</v>
      </c>
      <c r="BC121" s="73" t="s">
        <v>185</v>
      </c>
      <c r="BD121" s="74" t="s">
        <v>12</v>
      </c>
      <c r="BE121" s="108" t="s">
        <v>323</v>
      </c>
      <c r="BF121" s="109">
        <v>1</v>
      </c>
      <c r="BG121" s="85">
        <v>0.60599999999999998</v>
      </c>
      <c r="BH121" s="73">
        <v>0.60599999999999998</v>
      </c>
      <c r="BI121" s="73">
        <v>1.96</v>
      </c>
    </row>
    <row r="122" spans="1:61" x14ac:dyDescent="0.25">
      <c r="A122" s="73">
        <v>0</v>
      </c>
      <c r="B122" s="73">
        <v>8</v>
      </c>
      <c r="C122" s="80" t="s">
        <v>217</v>
      </c>
      <c r="D122" s="98">
        <v>41718.590277777781</v>
      </c>
      <c r="E122" s="99">
        <f t="shared" si="10"/>
        <v>0.59027777778101154</v>
      </c>
      <c r="F122" s="82" t="s">
        <v>89</v>
      </c>
      <c r="G122" s="82" t="s">
        <v>133</v>
      </c>
      <c r="I122" s="73">
        <v>1</v>
      </c>
      <c r="K122" s="73"/>
      <c r="M122" s="73">
        <v>7</v>
      </c>
      <c r="N122" s="90">
        <v>11.8</v>
      </c>
      <c r="O122" s="73">
        <f t="shared" si="11"/>
        <v>11.8</v>
      </c>
      <c r="Q122" s="80">
        <f t="shared" si="9"/>
        <v>0</v>
      </c>
      <c r="V122" s="73">
        <v>11</v>
      </c>
      <c r="W122" s="73" t="s">
        <v>123</v>
      </c>
      <c r="X122" s="92">
        <v>41714</v>
      </c>
      <c r="Y122" s="82">
        <v>0.25972222222222224</v>
      </c>
      <c r="Z122" s="73">
        <v>1.96</v>
      </c>
      <c r="AA122" s="73">
        <v>1</v>
      </c>
      <c r="AB122" s="73" t="s">
        <v>185</v>
      </c>
      <c r="AC122" s="74" t="s">
        <v>12</v>
      </c>
      <c r="AD122" s="108" t="s">
        <v>323</v>
      </c>
      <c r="AE122" s="109">
        <v>1</v>
      </c>
      <c r="AF122" s="85">
        <v>0.60599999999999998</v>
      </c>
      <c r="AG122" s="73">
        <v>0.60599999999999998</v>
      </c>
      <c r="AH122" s="73">
        <v>1.96</v>
      </c>
      <c r="AW122" s="73">
        <v>2</v>
      </c>
      <c r="AX122" s="73" t="s">
        <v>112</v>
      </c>
      <c r="AY122" s="92">
        <v>41721</v>
      </c>
      <c r="AZ122" s="82">
        <v>0.67986111111111114</v>
      </c>
      <c r="BA122" s="73" t="s">
        <v>194</v>
      </c>
      <c r="BB122" s="73">
        <v>1</v>
      </c>
      <c r="BF122" s="73">
        <v>5</v>
      </c>
      <c r="BG122" s="90">
        <v>6.8599999999999994E-2</v>
      </c>
      <c r="BH122" s="73">
        <v>6.8599999999999994E-2</v>
      </c>
    </row>
    <row r="123" spans="1:61" x14ac:dyDescent="0.25">
      <c r="A123" s="73">
        <v>0</v>
      </c>
      <c r="B123" s="73">
        <v>9</v>
      </c>
      <c r="C123" s="80" t="s">
        <v>138</v>
      </c>
      <c r="D123" s="98">
        <v>41718.597222222219</v>
      </c>
      <c r="E123" s="99">
        <f t="shared" si="10"/>
        <v>0.59722222221898846</v>
      </c>
      <c r="F123" s="82" t="s">
        <v>89</v>
      </c>
      <c r="G123" s="82" t="s">
        <v>133</v>
      </c>
      <c r="I123" s="73">
        <v>1</v>
      </c>
      <c r="K123" s="73"/>
      <c r="M123" s="73">
        <v>7</v>
      </c>
      <c r="N123" s="90">
        <v>19.3</v>
      </c>
      <c r="O123" s="73">
        <f t="shared" si="11"/>
        <v>19.3</v>
      </c>
      <c r="Q123" s="80">
        <f t="shared" si="9"/>
        <v>0</v>
      </c>
      <c r="V123" s="73">
        <v>2</v>
      </c>
      <c r="W123" s="73" t="s">
        <v>112</v>
      </c>
      <c r="X123" s="92">
        <v>41721</v>
      </c>
      <c r="Y123" s="82">
        <v>0.67986111111111114</v>
      </c>
      <c r="Z123" s="73" t="s">
        <v>194</v>
      </c>
      <c r="AA123" s="73">
        <v>1</v>
      </c>
      <c r="AF123" s="90">
        <v>6.8599999999999994E-2</v>
      </c>
      <c r="AG123" s="73">
        <v>6.8599999999999994E-2</v>
      </c>
      <c r="AH123" s="73" t="e">
        <f>NA()</f>
        <v>#N/A</v>
      </c>
      <c r="AW123" s="73">
        <v>12</v>
      </c>
      <c r="AX123" s="73" t="s">
        <v>130</v>
      </c>
      <c r="AY123" s="92">
        <v>41706</v>
      </c>
      <c r="AZ123" s="82">
        <v>2.0833333333333333E-3</v>
      </c>
      <c r="BA123" s="73">
        <v>4.2300000000000004</v>
      </c>
      <c r="BB123" s="73">
        <v>1</v>
      </c>
      <c r="BC123" s="73" t="s">
        <v>185</v>
      </c>
      <c r="BD123" s="74" t="s">
        <v>12</v>
      </c>
      <c r="BE123" s="108" t="s">
        <v>320</v>
      </c>
      <c r="BF123" s="109">
        <v>1</v>
      </c>
      <c r="BG123" s="85">
        <v>2.94</v>
      </c>
      <c r="BH123" s="73">
        <v>2.94</v>
      </c>
      <c r="BI123" s="73">
        <v>4.2300000000000004</v>
      </c>
    </row>
    <row r="124" spans="1:61" x14ac:dyDescent="0.25">
      <c r="A124" s="73">
        <v>0</v>
      </c>
      <c r="B124" s="73">
        <v>10</v>
      </c>
      <c r="C124" s="80" t="s">
        <v>214</v>
      </c>
      <c r="D124" s="98">
        <v>41718.600694444445</v>
      </c>
      <c r="E124" s="99">
        <f t="shared" si="10"/>
        <v>0.60069444444525288</v>
      </c>
      <c r="F124" s="82" t="s">
        <v>89</v>
      </c>
      <c r="G124" s="82" t="s">
        <v>133</v>
      </c>
      <c r="I124" s="73">
        <v>1</v>
      </c>
      <c r="K124" s="73"/>
      <c r="M124" s="73">
        <v>7</v>
      </c>
      <c r="N124" s="90">
        <v>20.399999999999999</v>
      </c>
      <c r="O124" s="73">
        <f t="shared" si="11"/>
        <v>20.399999999999999</v>
      </c>
      <c r="V124" s="73">
        <v>12</v>
      </c>
      <c r="W124" s="73" t="s">
        <v>130</v>
      </c>
      <c r="X124" s="92">
        <v>41706</v>
      </c>
      <c r="Y124" s="82">
        <v>2.0833333333333333E-3</v>
      </c>
      <c r="Z124" s="73">
        <v>4.2300000000000004</v>
      </c>
      <c r="AA124" s="73">
        <v>1</v>
      </c>
      <c r="AB124" s="73" t="s">
        <v>185</v>
      </c>
      <c r="AC124" s="74" t="s">
        <v>12</v>
      </c>
      <c r="AD124" s="108" t="s">
        <v>320</v>
      </c>
      <c r="AE124" s="109">
        <v>1</v>
      </c>
      <c r="AF124" s="85">
        <v>2.94</v>
      </c>
      <c r="AG124" s="73">
        <v>2.94</v>
      </c>
      <c r="AH124" s="73">
        <v>4.2300000000000004</v>
      </c>
      <c r="AW124" s="73">
        <v>14</v>
      </c>
      <c r="AX124" s="80" t="s">
        <v>124</v>
      </c>
      <c r="AY124" s="81">
        <v>41685</v>
      </c>
      <c r="AZ124" s="82">
        <v>7.7083333333333337E-2</v>
      </c>
      <c r="BA124" s="73">
        <v>3.37</v>
      </c>
      <c r="BB124" s="73">
        <v>1</v>
      </c>
      <c r="BC124" s="73" t="s">
        <v>185</v>
      </c>
      <c r="BD124" s="74" t="s">
        <v>12</v>
      </c>
      <c r="BE124" s="108" t="s">
        <v>317</v>
      </c>
      <c r="BF124" s="109">
        <v>1</v>
      </c>
      <c r="BG124" s="85">
        <v>2</v>
      </c>
      <c r="BH124" s="73">
        <v>2</v>
      </c>
      <c r="BI124" s="73">
        <v>3.37</v>
      </c>
    </row>
    <row r="125" spans="1:61" x14ac:dyDescent="0.25">
      <c r="A125" s="73">
        <v>0</v>
      </c>
      <c r="B125" s="73">
        <v>11</v>
      </c>
      <c r="C125" s="93" t="s">
        <v>135</v>
      </c>
      <c r="D125" s="98">
        <v>41747.427083333336</v>
      </c>
      <c r="E125" s="99">
        <f t="shared" si="10"/>
        <v>0.42708333333575865</v>
      </c>
      <c r="F125" s="82" t="s">
        <v>89</v>
      </c>
      <c r="G125" s="82" t="s">
        <v>133</v>
      </c>
      <c r="H125" s="73">
        <v>18.399999999999999</v>
      </c>
      <c r="I125" s="73">
        <v>1</v>
      </c>
      <c r="K125" s="73"/>
      <c r="M125" s="73">
        <v>7</v>
      </c>
      <c r="N125" s="90">
        <v>26.8</v>
      </c>
      <c r="O125" s="73">
        <f t="shared" si="11"/>
        <v>26.8</v>
      </c>
      <c r="Q125" s="80">
        <f>ROUND(P125*1.17,1)</f>
        <v>0</v>
      </c>
      <c r="V125" s="73">
        <v>14</v>
      </c>
      <c r="W125" s="80" t="s">
        <v>124</v>
      </c>
      <c r="X125" s="81">
        <v>41685</v>
      </c>
      <c r="Y125" s="82">
        <v>7.7083333333333337E-2</v>
      </c>
      <c r="Z125" s="73">
        <v>3.37</v>
      </c>
      <c r="AA125" s="73">
        <v>1</v>
      </c>
      <c r="AB125" s="73" t="s">
        <v>185</v>
      </c>
      <c r="AC125" s="74" t="s">
        <v>12</v>
      </c>
      <c r="AD125" s="108" t="s">
        <v>317</v>
      </c>
      <c r="AE125" s="109">
        <v>1</v>
      </c>
      <c r="AF125" s="85">
        <v>2</v>
      </c>
      <c r="AG125" s="73">
        <v>2</v>
      </c>
      <c r="AH125" s="73">
        <v>3.37</v>
      </c>
      <c r="AW125" s="73">
        <v>16</v>
      </c>
      <c r="AX125" s="73" t="s">
        <v>124</v>
      </c>
      <c r="AY125" s="92">
        <v>41753</v>
      </c>
      <c r="AZ125" s="82">
        <v>0.15902777777777777</v>
      </c>
      <c r="BA125" s="73">
        <v>1.39</v>
      </c>
      <c r="BB125" s="73">
        <v>1</v>
      </c>
      <c r="BC125" s="73" t="s">
        <v>185</v>
      </c>
      <c r="BD125" s="74" t="s">
        <v>12</v>
      </c>
      <c r="BE125" s="108" t="s">
        <v>324</v>
      </c>
      <c r="BF125" s="109">
        <v>1</v>
      </c>
      <c r="BG125" s="85">
        <v>0.27500000000000002</v>
      </c>
      <c r="BH125" s="73">
        <v>0.27500000000000002</v>
      </c>
      <c r="BI125" s="73">
        <v>1.39</v>
      </c>
    </row>
    <row r="126" spans="1:61" x14ac:dyDescent="0.25">
      <c r="V126" s="73">
        <v>16</v>
      </c>
      <c r="W126" s="73" t="s">
        <v>124</v>
      </c>
      <c r="X126" s="92">
        <v>41753</v>
      </c>
      <c r="Y126" s="82">
        <v>0.15902777777777777</v>
      </c>
      <c r="Z126" s="73">
        <v>1.39</v>
      </c>
      <c r="AA126" s="73">
        <v>1</v>
      </c>
      <c r="AB126" s="73" t="s">
        <v>185</v>
      </c>
      <c r="AC126" s="74" t="s">
        <v>12</v>
      </c>
      <c r="AD126" s="108" t="s">
        <v>324</v>
      </c>
      <c r="AE126" s="109">
        <v>1</v>
      </c>
      <c r="AF126" s="85">
        <v>0.27500000000000002</v>
      </c>
      <c r="AG126" s="73">
        <v>0.27500000000000002</v>
      </c>
      <c r="AH126" s="73">
        <v>1.39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13"/>
  <sheetViews>
    <sheetView topLeftCell="A79" workbookViewId="0">
      <selection activeCell="M110" sqref="M110"/>
    </sheetView>
  </sheetViews>
  <sheetFormatPr defaultRowHeight="15" x14ac:dyDescent="0.25"/>
  <cols>
    <col min="1" max="1" width="9.140625" style="57"/>
    <col min="2" max="2" width="12.140625" style="57" customWidth="1"/>
    <col min="3" max="3" width="14" style="57" customWidth="1"/>
    <col min="4" max="4" width="14.85546875" style="57" customWidth="1"/>
    <col min="5" max="5" width="18.140625" style="57" customWidth="1"/>
    <col min="6" max="6" width="13" style="57" customWidth="1"/>
    <col min="7" max="16384" width="9.140625" style="57"/>
  </cols>
  <sheetData>
    <row r="1" spans="2:9" x14ac:dyDescent="0.25">
      <c r="B1" s="57" t="s">
        <v>257</v>
      </c>
      <c r="C1" s="57" t="s">
        <v>258</v>
      </c>
      <c r="D1" s="57" t="s">
        <v>259</v>
      </c>
      <c r="E1" s="57" t="s">
        <v>260</v>
      </c>
      <c r="F1" s="57" t="s">
        <v>8</v>
      </c>
      <c r="G1" s="57" t="s">
        <v>11</v>
      </c>
      <c r="H1" s="57" t="s">
        <v>261</v>
      </c>
      <c r="I1" s="57" t="s">
        <v>261</v>
      </c>
    </row>
    <row r="2" spans="2:9" x14ac:dyDescent="0.25">
      <c r="B2" s="58">
        <v>110</v>
      </c>
      <c r="C2" s="57">
        <v>1</v>
      </c>
      <c r="D2" s="59" t="s">
        <v>224</v>
      </c>
      <c r="E2" s="60">
        <v>41730.479166666664</v>
      </c>
      <c r="F2" s="61">
        <v>8.17</v>
      </c>
      <c r="G2" s="57">
        <f t="shared" ref="G2:G33" si="0">I2*C2</f>
        <v>8.94</v>
      </c>
      <c r="H2" s="62">
        <v>0.13300000000000001</v>
      </c>
      <c r="I2" s="62">
        <v>8.94</v>
      </c>
    </row>
    <row r="3" spans="2:9" x14ac:dyDescent="0.25">
      <c r="B3" s="57">
        <v>111</v>
      </c>
      <c r="C3" s="57">
        <v>2</v>
      </c>
      <c r="D3" s="61" t="s">
        <v>225</v>
      </c>
      <c r="E3" s="60">
        <v>42032.479166666664</v>
      </c>
      <c r="F3" s="61">
        <v>13</v>
      </c>
      <c r="G3" s="57">
        <f t="shared" si="0"/>
        <v>11.68</v>
      </c>
      <c r="H3" s="62">
        <v>6.5000000000000002E-2</v>
      </c>
      <c r="I3" s="62">
        <v>5.84</v>
      </c>
    </row>
    <row r="4" spans="2:9" x14ac:dyDescent="0.25">
      <c r="B4" s="57">
        <v>112</v>
      </c>
      <c r="C4" s="57">
        <v>10</v>
      </c>
      <c r="D4" s="61" t="s">
        <v>225</v>
      </c>
      <c r="E4" s="60">
        <v>42439.632638888892</v>
      </c>
      <c r="F4" s="61">
        <v>164</v>
      </c>
      <c r="G4" s="57">
        <f t="shared" si="0"/>
        <v>86.1</v>
      </c>
      <c r="H4" s="62">
        <v>3.8399999999999997E-2</v>
      </c>
      <c r="I4" s="62">
        <v>8.61</v>
      </c>
    </row>
    <row r="5" spans="2:9" x14ac:dyDescent="0.25">
      <c r="B5" s="57">
        <v>71</v>
      </c>
      <c r="C5" s="57">
        <v>5</v>
      </c>
      <c r="D5" s="61" t="s">
        <v>226</v>
      </c>
      <c r="E5" s="60">
        <v>42087.963194444441</v>
      </c>
      <c r="F5" s="61">
        <v>25.6</v>
      </c>
      <c r="G5" s="57">
        <f t="shared" si="0"/>
        <v>33.75</v>
      </c>
      <c r="H5" s="62">
        <v>-3.4299999999999999E-3</v>
      </c>
      <c r="I5" s="62">
        <v>6.75</v>
      </c>
    </row>
    <row r="6" spans="2:9" x14ac:dyDescent="0.25">
      <c r="B6" s="57">
        <v>62</v>
      </c>
      <c r="C6" s="57">
        <v>1</v>
      </c>
      <c r="D6" s="61" t="s">
        <v>227</v>
      </c>
      <c r="E6" s="60">
        <v>41993.990972222222</v>
      </c>
      <c r="F6" s="61">
        <v>2.73</v>
      </c>
      <c r="G6" s="57">
        <f t="shared" si="0"/>
        <v>1.26</v>
      </c>
      <c r="H6" s="62">
        <v>0.314</v>
      </c>
      <c r="I6" s="62">
        <v>1.26</v>
      </c>
    </row>
    <row r="7" spans="2:9" x14ac:dyDescent="0.25">
      <c r="B7" s="57">
        <v>63</v>
      </c>
      <c r="C7" s="57">
        <v>1</v>
      </c>
      <c r="D7" s="61" t="s">
        <v>228</v>
      </c>
      <c r="E7" s="60">
        <v>41994.025000000001</v>
      </c>
      <c r="F7" s="61">
        <v>2.62</v>
      </c>
      <c r="G7" s="57">
        <f t="shared" si="0"/>
        <v>2.4</v>
      </c>
      <c r="H7" s="62">
        <v>0.14299999999999999</v>
      </c>
      <c r="I7" s="62">
        <v>2.4</v>
      </c>
    </row>
    <row r="8" spans="2:9" x14ac:dyDescent="0.25">
      <c r="B8" s="57">
        <v>64</v>
      </c>
      <c r="C8" s="57">
        <v>1</v>
      </c>
      <c r="D8" s="61" t="s">
        <v>229</v>
      </c>
      <c r="E8" s="60">
        <v>41994.031944444447</v>
      </c>
      <c r="F8" s="61">
        <v>2.02</v>
      </c>
      <c r="G8" s="57">
        <f t="shared" si="0"/>
        <v>0.54700000000000004</v>
      </c>
      <c r="H8" s="62">
        <v>0.27300000000000002</v>
      </c>
      <c r="I8" s="62">
        <v>0.54700000000000004</v>
      </c>
    </row>
    <row r="9" spans="2:9" x14ac:dyDescent="0.25">
      <c r="B9" s="57">
        <v>65</v>
      </c>
      <c r="C9" s="57">
        <v>2</v>
      </c>
      <c r="D9" s="61" t="s">
        <v>230</v>
      </c>
      <c r="E9" s="60">
        <v>41997.338194444441</v>
      </c>
      <c r="F9" s="61">
        <v>16.2</v>
      </c>
      <c r="G9" s="57">
        <f t="shared" si="0"/>
        <v>17.32</v>
      </c>
      <c r="H9" s="62">
        <v>0.23300000000000001</v>
      </c>
      <c r="I9" s="62">
        <v>8.66</v>
      </c>
    </row>
    <row r="10" spans="2:9" x14ac:dyDescent="0.25">
      <c r="B10" s="57">
        <v>61</v>
      </c>
      <c r="C10" s="57">
        <v>1</v>
      </c>
      <c r="D10" s="61" t="s">
        <v>231</v>
      </c>
      <c r="E10" s="60">
        <v>41993.986111111109</v>
      </c>
      <c r="F10" s="61">
        <v>2.0699999999999998</v>
      </c>
      <c r="G10" s="57">
        <f t="shared" si="0"/>
        <v>0.38100000000000001</v>
      </c>
      <c r="H10" s="62">
        <v>0.20300000000000001</v>
      </c>
      <c r="I10" s="62">
        <v>0.38100000000000001</v>
      </c>
    </row>
    <row r="11" spans="2:9" x14ac:dyDescent="0.25">
      <c r="B11" s="57">
        <v>72</v>
      </c>
      <c r="C11" s="57">
        <v>5</v>
      </c>
      <c r="D11" s="61" t="s">
        <v>232</v>
      </c>
      <c r="E11" s="60">
        <v>42091.354861111111</v>
      </c>
      <c r="F11" s="61">
        <v>23.6</v>
      </c>
      <c r="G11" s="57">
        <f t="shared" si="0"/>
        <v>33.299999999999997</v>
      </c>
      <c r="H11" s="62">
        <v>4.8599999999999997E-2</v>
      </c>
      <c r="I11" s="62">
        <v>6.66</v>
      </c>
    </row>
    <row r="12" spans="2:9" x14ac:dyDescent="0.25">
      <c r="B12" s="57">
        <v>68</v>
      </c>
      <c r="C12" s="57">
        <v>10</v>
      </c>
      <c r="D12" s="61" t="s">
        <v>233</v>
      </c>
      <c r="E12" s="60">
        <v>42013.4375</v>
      </c>
      <c r="F12" s="61">
        <v>46.6</v>
      </c>
      <c r="G12" s="57">
        <f t="shared" si="0"/>
        <v>49.2</v>
      </c>
      <c r="H12" s="63">
        <v>3.3100000000000002E-4</v>
      </c>
      <c r="I12" s="62">
        <v>4.92</v>
      </c>
    </row>
    <row r="13" spans="2:9" x14ac:dyDescent="0.25">
      <c r="B13" s="57">
        <v>66</v>
      </c>
      <c r="C13" s="57">
        <v>5</v>
      </c>
      <c r="D13" s="61" t="s">
        <v>24</v>
      </c>
      <c r="E13" s="60">
        <v>42009.645833333336</v>
      </c>
      <c r="F13" s="61">
        <v>22.4</v>
      </c>
      <c r="G13" s="57">
        <f t="shared" si="0"/>
        <v>28.900000000000002</v>
      </c>
      <c r="H13" s="62">
        <v>7.1800000000000003E-2</v>
      </c>
      <c r="I13" s="62">
        <v>5.78</v>
      </c>
    </row>
    <row r="14" spans="2:9" x14ac:dyDescent="0.25">
      <c r="B14" s="57">
        <v>69</v>
      </c>
      <c r="C14" s="57">
        <v>5</v>
      </c>
      <c r="D14" s="61" t="s">
        <v>24</v>
      </c>
      <c r="E14" s="60">
        <v>42045.722222222219</v>
      </c>
      <c r="F14" s="61">
        <v>24.4</v>
      </c>
      <c r="G14" s="57">
        <f t="shared" si="0"/>
        <v>34.049999999999997</v>
      </c>
      <c r="H14" s="62">
        <v>5.0500000000000003E-2</v>
      </c>
      <c r="I14" s="62">
        <v>6.81</v>
      </c>
    </row>
    <row r="15" spans="2:9" x14ac:dyDescent="0.25">
      <c r="B15" s="57">
        <v>67</v>
      </c>
      <c r="C15" s="57">
        <v>5</v>
      </c>
      <c r="D15" s="61" t="s">
        <v>29</v>
      </c>
      <c r="E15" s="60">
        <v>42010.583333333336</v>
      </c>
      <c r="F15" s="61">
        <v>32.700000000000003</v>
      </c>
      <c r="G15" s="57">
        <f t="shared" si="0"/>
        <v>53.5</v>
      </c>
      <c r="H15" s="62">
        <v>9.7199999999999995E-2</v>
      </c>
      <c r="I15" s="62">
        <v>10.7</v>
      </c>
    </row>
    <row r="16" spans="2:9" x14ac:dyDescent="0.25">
      <c r="B16" s="57">
        <v>70</v>
      </c>
      <c r="C16" s="57">
        <v>5</v>
      </c>
      <c r="D16" s="61" t="s">
        <v>28</v>
      </c>
      <c r="E16" s="60">
        <v>42051.740277777775</v>
      </c>
      <c r="F16" s="61">
        <v>35</v>
      </c>
      <c r="G16" s="57">
        <f t="shared" si="0"/>
        <v>33</v>
      </c>
      <c r="H16" s="63">
        <v>-1.01E-4</v>
      </c>
      <c r="I16" s="62">
        <v>6.6</v>
      </c>
    </row>
    <row r="17" spans="2:9" x14ac:dyDescent="0.25">
      <c r="B17" s="57">
        <v>40</v>
      </c>
      <c r="C17" s="57">
        <v>5</v>
      </c>
      <c r="D17" s="61" t="s">
        <v>234</v>
      </c>
      <c r="E17" s="64">
        <v>42394.4375</v>
      </c>
      <c r="F17" s="61">
        <v>44.4</v>
      </c>
      <c r="G17" s="57">
        <f t="shared" si="0"/>
        <v>35.6</v>
      </c>
      <c r="H17" s="62">
        <v>7.1599999999999997E-2</v>
      </c>
      <c r="I17" s="62">
        <v>7.12</v>
      </c>
    </row>
    <row r="18" spans="2:9" x14ac:dyDescent="0.25">
      <c r="B18" s="57">
        <v>50</v>
      </c>
      <c r="C18" s="57">
        <v>5</v>
      </c>
      <c r="D18" s="61" t="s">
        <v>234</v>
      </c>
      <c r="E18" s="64">
        <v>42422.4375</v>
      </c>
      <c r="F18" s="61">
        <v>33.4</v>
      </c>
      <c r="G18" s="57">
        <f t="shared" si="0"/>
        <v>32.200000000000003</v>
      </c>
      <c r="H18" s="62">
        <v>-2.97E-3</v>
      </c>
      <c r="I18" s="62">
        <v>6.44</v>
      </c>
    </row>
    <row r="19" spans="2:9" x14ac:dyDescent="0.25">
      <c r="B19" s="57">
        <v>54</v>
      </c>
      <c r="C19" s="57">
        <v>5</v>
      </c>
      <c r="D19" s="59" t="s">
        <v>234</v>
      </c>
      <c r="E19" s="64">
        <v>42437.416666666664</v>
      </c>
      <c r="F19" s="61">
        <v>37.1</v>
      </c>
      <c r="G19" s="57">
        <f t="shared" si="0"/>
        <v>28.2</v>
      </c>
      <c r="H19" s="62">
        <v>5.8799999999999998E-2</v>
      </c>
      <c r="I19" s="62">
        <v>5.64</v>
      </c>
    </row>
    <row r="20" spans="2:9" x14ac:dyDescent="0.25">
      <c r="B20" s="57">
        <v>1</v>
      </c>
      <c r="C20" s="57">
        <v>10</v>
      </c>
      <c r="D20" s="59" t="s">
        <v>33</v>
      </c>
      <c r="E20" s="64">
        <v>41722.429166666669</v>
      </c>
      <c r="F20" s="59" t="s">
        <v>255</v>
      </c>
      <c r="G20" s="57">
        <f t="shared" si="0"/>
        <v>131</v>
      </c>
      <c r="H20" s="62">
        <v>0.14699999999999999</v>
      </c>
      <c r="I20" s="62">
        <v>13.1</v>
      </c>
    </row>
    <row r="21" spans="2:9" x14ac:dyDescent="0.25">
      <c r="B21" s="57">
        <v>4</v>
      </c>
      <c r="C21" s="57">
        <v>5</v>
      </c>
      <c r="D21" s="59" t="s">
        <v>33</v>
      </c>
      <c r="E21" s="64">
        <v>41796.395833333336</v>
      </c>
      <c r="F21" s="61">
        <v>20.7</v>
      </c>
      <c r="G21" s="57">
        <f t="shared" si="0"/>
        <v>29.25</v>
      </c>
      <c r="H21" s="62">
        <v>0.13100000000000001</v>
      </c>
      <c r="I21" s="62">
        <v>5.85</v>
      </c>
    </row>
    <row r="22" spans="2:9" x14ac:dyDescent="0.25">
      <c r="B22" s="57">
        <v>24</v>
      </c>
      <c r="C22" s="57">
        <v>10</v>
      </c>
      <c r="D22" s="61" t="s">
        <v>33</v>
      </c>
      <c r="E22" s="64">
        <v>42079.440972222219</v>
      </c>
      <c r="F22" s="59" t="s">
        <v>255</v>
      </c>
      <c r="G22" s="57">
        <f t="shared" si="0"/>
        <v>161</v>
      </c>
      <c r="H22" s="62">
        <v>7.8700000000000006E-2</v>
      </c>
      <c r="I22" s="62">
        <v>16.100000000000001</v>
      </c>
    </row>
    <row r="23" spans="2:9" x14ac:dyDescent="0.25">
      <c r="B23" s="57">
        <v>47</v>
      </c>
      <c r="C23" s="57">
        <v>10</v>
      </c>
      <c r="D23" s="61" t="s">
        <v>33</v>
      </c>
      <c r="E23" s="64">
        <v>42409.416666666664</v>
      </c>
      <c r="F23" s="61">
        <v>233</v>
      </c>
      <c r="G23" s="57">
        <f t="shared" si="0"/>
        <v>187</v>
      </c>
      <c r="H23" s="62">
        <v>3.82E-3</v>
      </c>
      <c r="I23" s="62">
        <v>18.7</v>
      </c>
    </row>
    <row r="24" spans="2:9" x14ac:dyDescent="0.25">
      <c r="B24" s="57">
        <v>48</v>
      </c>
      <c r="C24" s="57">
        <v>10</v>
      </c>
      <c r="D24" s="59" t="s">
        <v>33</v>
      </c>
      <c r="E24" s="64">
        <v>42416.40625</v>
      </c>
      <c r="F24" s="61">
        <v>291</v>
      </c>
      <c r="G24" s="57">
        <f t="shared" si="0"/>
        <v>208</v>
      </c>
      <c r="H24" s="62">
        <v>7.6699999999999997E-3</v>
      </c>
      <c r="I24" s="62">
        <v>20.8</v>
      </c>
    </row>
    <row r="25" spans="2:9" x14ac:dyDescent="0.25">
      <c r="B25" s="57">
        <v>49</v>
      </c>
      <c r="C25" s="57">
        <v>10</v>
      </c>
      <c r="D25" s="61" t="s">
        <v>33</v>
      </c>
      <c r="E25" s="64">
        <v>42422.427083333336</v>
      </c>
      <c r="F25" s="61">
        <v>308</v>
      </c>
      <c r="G25" s="57">
        <f t="shared" si="0"/>
        <v>220</v>
      </c>
      <c r="H25" s="62">
        <v>6.6600000000000001E-3</v>
      </c>
      <c r="I25" s="62">
        <v>22</v>
      </c>
    </row>
    <row r="26" spans="2:9" x14ac:dyDescent="0.25">
      <c r="B26" s="57">
        <v>51</v>
      </c>
      <c r="C26" s="57">
        <v>10</v>
      </c>
      <c r="D26" s="59" t="s">
        <v>33</v>
      </c>
      <c r="E26" s="64">
        <v>42429.427083333336</v>
      </c>
      <c r="F26" s="61" t="s">
        <v>256</v>
      </c>
      <c r="G26" s="57">
        <f t="shared" si="0"/>
        <v>220</v>
      </c>
      <c r="H26" s="62">
        <v>4.3899999999999998E-3</v>
      </c>
      <c r="I26" s="62">
        <v>22</v>
      </c>
    </row>
    <row r="27" spans="2:9" x14ac:dyDescent="0.25">
      <c r="B27" s="57">
        <v>53</v>
      </c>
      <c r="C27" s="57">
        <v>10</v>
      </c>
      <c r="D27" s="59" t="s">
        <v>33</v>
      </c>
      <c r="E27" s="64">
        <v>42437.40625</v>
      </c>
      <c r="F27" s="61" t="s">
        <v>256</v>
      </c>
      <c r="G27" s="57">
        <f t="shared" si="0"/>
        <v>213</v>
      </c>
      <c r="H27" s="62">
        <v>6.4000000000000003E-3</v>
      </c>
      <c r="I27" s="62">
        <v>21.3</v>
      </c>
    </row>
    <row r="28" spans="2:9" x14ac:dyDescent="0.25">
      <c r="B28" s="57">
        <v>2</v>
      </c>
      <c r="C28" s="57">
        <v>10</v>
      </c>
      <c r="D28" s="59" t="s">
        <v>235</v>
      </c>
      <c r="E28" s="64">
        <v>41771.677083333336</v>
      </c>
      <c r="F28" s="61">
        <v>59.9</v>
      </c>
      <c r="G28" s="57">
        <f t="shared" si="0"/>
        <v>121</v>
      </c>
      <c r="H28" s="62">
        <v>-5.7299999999999999E-3</v>
      </c>
      <c r="I28" s="62">
        <v>12.1</v>
      </c>
    </row>
    <row r="29" spans="2:9" x14ac:dyDescent="0.25">
      <c r="B29" s="57">
        <v>28</v>
      </c>
      <c r="C29" s="57">
        <v>10</v>
      </c>
      <c r="D29" s="61" t="s">
        <v>235</v>
      </c>
      <c r="E29" s="64">
        <v>42090.628472222219</v>
      </c>
      <c r="F29" s="59" t="s">
        <v>255</v>
      </c>
      <c r="G29" s="57">
        <f t="shared" si="0"/>
        <v>190</v>
      </c>
      <c r="H29" s="62">
        <v>2.1999999999999999E-2</v>
      </c>
      <c r="I29" s="62">
        <v>19</v>
      </c>
    </row>
    <row r="30" spans="2:9" x14ac:dyDescent="0.25">
      <c r="B30" s="57">
        <v>11</v>
      </c>
      <c r="C30" s="57">
        <v>5</v>
      </c>
      <c r="D30" s="59" t="s">
        <v>236</v>
      </c>
      <c r="E30" s="64">
        <v>42009.621527777781</v>
      </c>
      <c r="F30" s="61">
        <v>38.799999999999997</v>
      </c>
      <c r="G30" s="57">
        <f t="shared" si="0"/>
        <v>35.450000000000003</v>
      </c>
      <c r="H30" s="62">
        <v>0.41599999999999998</v>
      </c>
      <c r="I30" s="62">
        <v>7.09</v>
      </c>
    </row>
    <row r="31" spans="2:9" x14ac:dyDescent="0.25">
      <c r="B31" s="57">
        <v>36</v>
      </c>
      <c r="C31" s="57">
        <v>2</v>
      </c>
      <c r="D31" s="61" t="s">
        <v>236</v>
      </c>
      <c r="E31" s="64">
        <v>42386</v>
      </c>
      <c r="F31" s="61">
        <v>9.4</v>
      </c>
      <c r="G31" s="57">
        <f t="shared" si="0"/>
        <v>5.6</v>
      </c>
      <c r="H31" s="62">
        <v>0.18</v>
      </c>
      <c r="I31" s="62">
        <v>2.8</v>
      </c>
    </row>
    <row r="32" spans="2:9" x14ac:dyDescent="0.25">
      <c r="B32" s="57">
        <v>14</v>
      </c>
      <c r="C32" s="57">
        <v>5</v>
      </c>
      <c r="D32" s="61" t="s">
        <v>237</v>
      </c>
      <c r="E32" s="64">
        <v>42021</v>
      </c>
      <c r="F32" s="61">
        <v>36.9</v>
      </c>
      <c r="G32" s="57">
        <f t="shared" si="0"/>
        <v>55.5</v>
      </c>
      <c r="H32" s="62">
        <v>0.188</v>
      </c>
      <c r="I32" s="62">
        <v>11.1</v>
      </c>
    </row>
    <row r="33" spans="2:9" x14ac:dyDescent="0.25">
      <c r="B33" s="57">
        <v>13</v>
      </c>
      <c r="C33" s="57">
        <v>2</v>
      </c>
      <c r="D33" s="61" t="s">
        <v>238</v>
      </c>
      <c r="E33" s="64">
        <v>42020</v>
      </c>
      <c r="F33" s="61">
        <v>23.4</v>
      </c>
      <c r="G33" s="57">
        <f t="shared" si="0"/>
        <v>26</v>
      </c>
      <c r="H33" s="62">
        <v>0.84699999999999998</v>
      </c>
      <c r="I33" s="62">
        <v>13</v>
      </c>
    </row>
    <row r="34" spans="2:9" x14ac:dyDescent="0.25">
      <c r="B34" s="57">
        <v>52</v>
      </c>
      <c r="C34" s="57">
        <v>5</v>
      </c>
      <c r="D34" s="59" t="s">
        <v>40</v>
      </c>
      <c r="E34" s="64">
        <v>42437.181250000001</v>
      </c>
      <c r="F34" s="61">
        <v>26</v>
      </c>
      <c r="G34" s="57">
        <f t="shared" ref="G34:G65" si="1">I34*C34</f>
        <v>16.200000000000003</v>
      </c>
      <c r="H34" s="62">
        <v>0.129</v>
      </c>
      <c r="I34" s="62">
        <v>3.24</v>
      </c>
    </row>
    <row r="35" spans="2:9" x14ac:dyDescent="0.25">
      <c r="B35" s="57">
        <v>10</v>
      </c>
      <c r="C35" s="57">
        <v>2</v>
      </c>
      <c r="D35" s="61" t="s">
        <v>41</v>
      </c>
      <c r="E35" s="64">
        <v>41982.535416666666</v>
      </c>
      <c r="F35" s="61">
        <v>10.9</v>
      </c>
      <c r="G35" s="57">
        <f t="shared" si="1"/>
        <v>7.62</v>
      </c>
      <c r="H35" s="62">
        <v>0.13600000000000001</v>
      </c>
      <c r="I35" s="62">
        <v>3.81</v>
      </c>
    </row>
    <row r="36" spans="2:9" x14ac:dyDescent="0.25">
      <c r="B36" s="57">
        <v>12</v>
      </c>
      <c r="C36" s="57">
        <v>2</v>
      </c>
      <c r="D36" s="59" t="s">
        <v>41</v>
      </c>
      <c r="E36" s="64">
        <v>42009.638888888891</v>
      </c>
      <c r="F36" s="61">
        <v>27.6</v>
      </c>
      <c r="G36" s="57">
        <f t="shared" si="1"/>
        <v>20.6</v>
      </c>
      <c r="H36" s="62">
        <v>5.2699999999999997E-2</v>
      </c>
      <c r="I36" s="62">
        <v>10.3</v>
      </c>
    </row>
    <row r="37" spans="2:9" x14ac:dyDescent="0.25">
      <c r="B37" s="57">
        <v>17</v>
      </c>
      <c r="C37" s="57">
        <v>5</v>
      </c>
      <c r="D37" s="61" t="s">
        <v>41</v>
      </c>
      <c r="E37" s="64">
        <v>42029.045138888891</v>
      </c>
      <c r="F37" s="61">
        <v>20.6</v>
      </c>
      <c r="G37" s="57">
        <f t="shared" si="1"/>
        <v>24.6</v>
      </c>
      <c r="H37" s="62">
        <v>6.2399999999999997E-2</v>
      </c>
      <c r="I37" s="62">
        <v>4.92</v>
      </c>
    </row>
    <row r="38" spans="2:9" x14ac:dyDescent="0.25">
      <c r="B38" s="57">
        <v>22</v>
      </c>
      <c r="C38" s="57">
        <v>5</v>
      </c>
      <c r="D38" s="61" t="s">
        <v>41</v>
      </c>
      <c r="E38" s="64">
        <v>42046.073611111111</v>
      </c>
      <c r="F38" s="61">
        <v>21.7</v>
      </c>
      <c r="G38" s="57">
        <f t="shared" si="1"/>
        <v>29.8</v>
      </c>
      <c r="H38" s="62">
        <v>3.1099999999999999E-2</v>
      </c>
      <c r="I38" s="62">
        <v>5.96</v>
      </c>
    </row>
    <row r="39" spans="2:9" x14ac:dyDescent="0.25">
      <c r="B39" s="57">
        <v>30</v>
      </c>
      <c r="C39" s="57">
        <v>2</v>
      </c>
      <c r="D39" s="61" t="s">
        <v>41</v>
      </c>
      <c r="E39" s="64">
        <v>42348.770833333336</v>
      </c>
      <c r="F39" s="61">
        <v>13.7</v>
      </c>
      <c r="G39" s="57">
        <f t="shared" si="1"/>
        <v>11.3</v>
      </c>
      <c r="H39" s="62">
        <v>9.98E-2</v>
      </c>
      <c r="I39" s="62">
        <v>5.65</v>
      </c>
    </row>
    <row r="40" spans="2:9" x14ac:dyDescent="0.25">
      <c r="B40" s="57">
        <v>32</v>
      </c>
      <c r="C40" s="57">
        <v>2</v>
      </c>
      <c r="D40" s="61" t="s">
        <v>41</v>
      </c>
      <c r="E40" s="64">
        <v>42359.113888888889</v>
      </c>
      <c r="F40" s="61">
        <v>12.5</v>
      </c>
      <c r="G40" s="57">
        <f t="shared" si="1"/>
        <v>7.92</v>
      </c>
      <c r="H40" s="62">
        <v>5.5599999999999997E-2</v>
      </c>
      <c r="I40" s="62">
        <v>3.96</v>
      </c>
    </row>
    <row r="41" spans="2:9" x14ac:dyDescent="0.25">
      <c r="B41" s="57">
        <v>38</v>
      </c>
      <c r="C41" s="57">
        <v>2</v>
      </c>
      <c r="D41" s="61" t="s">
        <v>41</v>
      </c>
      <c r="E41" s="64">
        <v>42392.480555555558</v>
      </c>
      <c r="F41" s="61">
        <v>17.7</v>
      </c>
      <c r="G41" s="57">
        <f t="shared" si="1"/>
        <v>13.86</v>
      </c>
      <c r="H41" s="62">
        <v>0.13100000000000001</v>
      </c>
      <c r="I41" s="62">
        <v>6.93</v>
      </c>
    </row>
    <row r="42" spans="2:9" x14ac:dyDescent="0.25">
      <c r="B42" s="57">
        <v>41</v>
      </c>
      <c r="C42" s="57">
        <v>5</v>
      </c>
      <c r="D42" s="59" t="s">
        <v>41</v>
      </c>
      <c r="E42" s="64">
        <v>42395.752083333333</v>
      </c>
      <c r="F42" s="61">
        <v>25.3</v>
      </c>
      <c r="G42" s="57">
        <f t="shared" si="1"/>
        <v>16.899999999999999</v>
      </c>
      <c r="H42" s="62">
        <v>8.48E-2</v>
      </c>
      <c r="I42" s="62">
        <v>3.38</v>
      </c>
    </row>
    <row r="43" spans="2:9" x14ac:dyDescent="0.25">
      <c r="B43" s="57">
        <v>27</v>
      </c>
      <c r="C43" s="57">
        <v>5</v>
      </c>
      <c r="D43" s="61" t="s">
        <v>49</v>
      </c>
      <c r="E43" s="64">
        <v>42088.426388888889</v>
      </c>
      <c r="F43" s="61">
        <v>25.9</v>
      </c>
      <c r="G43" s="57">
        <f t="shared" si="1"/>
        <v>28</v>
      </c>
      <c r="H43" s="62">
        <v>7.4700000000000003E-2</v>
      </c>
      <c r="I43" s="62">
        <v>5.6</v>
      </c>
    </row>
    <row r="44" spans="2:9" x14ac:dyDescent="0.25">
      <c r="B44" s="57">
        <v>3</v>
      </c>
      <c r="C44" s="57">
        <v>2</v>
      </c>
      <c r="D44" s="59" t="s">
        <v>45</v>
      </c>
      <c r="E44" s="64">
        <v>41785.546527777777</v>
      </c>
      <c r="F44" s="61">
        <v>15.5</v>
      </c>
      <c r="G44" s="57">
        <f t="shared" si="1"/>
        <v>11.94</v>
      </c>
      <c r="H44" s="62">
        <v>-5.2200000000000003E-2</v>
      </c>
      <c r="I44" s="62">
        <v>5.97</v>
      </c>
    </row>
    <row r="45" spans="2:9" x14ac:dyDescent="0.25">
      <c r="B45" s="57">
        <v>6</v>
      </c>
      <c r="C45" s="57">
        <v>1</v>
      </c>
      <c r="D45" s="61" t="s">
        <v>45</v>
      </c>
      <c r="E45" s="64">
        <v>41821.905555555553</v>
      </c>
      <c r="F45" s="61">
        <v>7.88</v>
      </c>
      <c r="G45" s="57">
        <f t="shared" si="1"/>
        <v>13.6</v>
      </c>
      <c r="H45" s="62">
        <v>4.3200000000000001E-3</v>
      </c>
      <c r="I45" s="62">
        <v>13.6</v>
      </c>
    </row>
    <row r="46" spans="2:9" x14ac:dyDescent="0.25">
      <c r="B46" s="57">
        <v>15</v>
      </c>
      <c r="C46" s="57">
        <v>5</v>
      </c>
      <c r="D46" s="61" t="s">
        <v>45</v>
      </c>
      <c r="E46" s="64">
        <v>42022.091666666667</v>
      </c>
      <c r="F46" s="61">
        <v>29.4</v>
      </c>
      <c r="G46" s="57">
        <f t="shared" si="1"/>
        <v>28.450000000000003</v>
      </c>
      <c r="H46" s="62">
        <v>4.9099999999999998E-2</v>
      </c>
      <c r="I46" s="62">
        <v>5.69</v>
      </c>
    </row>
    <row r="47" spans="2:9" x14ac:dyDescent="0.25">
      <c r="B47" s="57">
        <v>18</v>
      </c>
      <c r="C47" s="57">
        <v>5</v>
      </c>
      <c r="D47" s="61" t="s">
        <v>45</v>
      </c>
      <c r="E47" s="64">
        <v>42031.003472222219</v>
      </c>
      <c r="F47" s="61">
        <v>20.100000000000001</v>
      </c>
      <c r="G47" s="57">
        <f t="shared" si="1"/>
        <v>24.049999999999997</v>
      </c>
      <c r="H47" s="62">
        <v>5.0099999999999999E-2</v>
      </c>
      <c r="I47" s="62">
        <v>4.8099999999999996</v>
      </c>
    </row>
    <row r="48" spans="2:9" x14ac:dyDescent="0.25">
      <c r="B48" s="57">
        <v>20</v>
      </c>
      <c r="C48" s="57">
        <v>2</v>
      </c>
      <c r="D48" s="61" t="s">
        <v>45</v>
      </c>
      <c r="E48" s="64">
        <v>42044.132638888892</v>
      </c>
      <c r="F48" s="61">
        <v>16.8</v>
      </c>
      <c r="G48" s="57">
        <f t="shared" si="1"/>
        <v>22</v>
      </c>
      <c r="H48" s="62">
        <v>5.5300000000000002E-2</v>
      </c>
      <c r="I48" s="62">
        <v>11</v>
      </c>
    </row>
    <row r="49" spans="2:9" x14ac:dyDescent="0.25">
      <c r="B49" s="57">
        <v>23</v>
      </c>
      <c r="C49" s="57">
        <v>5</v>
      </c>
      <c r="D49" s="59" t="s">
        <v>45</v>
      </c>
      <c r="E49" s="64">
        <v>42059.513888888891</v>
      </c>
      <c r="F49" s="61">
        <v>15.3</v>
      </c>
      <c r="G49" s="57">
        <f t="shared" si="1"/>
        <v>23.900000000000002</v>
      </c>
      <c r="H49" s="62">
        <v>6.1199999999999996E-3</v>
      </c>
      <c r="I49" s="62">
        <v>4.78</v>
      </c>
    </row>
    <row r="50" spans="2:9" x14ac:dyDescent="0.25">
      <c r="B50" s="57">
        <v>25</v>
      </c>
      <c r="C50" s="57">
        <v>5</v>
      </c>
      <c r="D50" s="61" t="s">
        <v>45</v>
      </c>
      <c r="E50" s="64">
        <v>42086.494444444441</v>
      </c>
      <c r="F50" s="61">
        <v>20.3</v>
      </c>
      <c r="G50" s="57">
        <f t="shared" si="1"/>
        <v>20.75</v>
      </c>
      <c r="H50" s="62">
        <v>9.3600000000000003E-2</v>
      </c>
      <c r="I50" s="62">
        <v>4.1500000000000004</v>
      </c>
    </row>
    <row r="51" spans="2:9" x14ac:dyDescent="0.25">
      <c r="B51" s="57">
        <v>33</v>
      </c>
      <c r="C51" s="57">
        <v>2</v>
      </c>
      <c r="D51" s="61" t="s">
        <v>45</v>
      </c>
      <c r="E51" s="64">
        <v>42359.89166666667</v>
      </c>
      <c r="F51" s="61">
        <v>12.2</v>
      </c>
      <c r="G51" s="57">
        <f t="shared" si="1"/>
        <v>9.08</v>
      </c>
      <c r="H51" s="62">
        <v>7.3700000000000002E-2</v>
      </c>
      <c r="I51" s="62">
        <v>4.54</v>
      </c>
    </row>
    <row r="52" spans="2:9" x14ac:dyDescent="0.25">
      <c r="B52" s="57">
        <v>42</v>
      </c>
      <c r="C52" s="57">
        <v>2</v>
      </c>
      <c r="D52" s="59" t="s">
        <v>45</v>
      </c>
      <c r="E52" s="64">
        <v>42397.611805555556</v>
      </c>
      <c r="F52" s="61">
        <v>19.3</v>
      </c>
      <c r="G52" s="57">
        <f t="shared" si="1"/>
        <v>15.5</v>
      </c>
      <c r="H52" s="62">
        <v>4.6399999999999997E-2</v>
      </c>
      <c r="I52" s="62">
        <v>7.75</v>
      </c>
    </row>
    <row r="53" spans="2:9" x14ac:dyDescent="0.25">
      <c r="B53" s="57">
        <v>5</v>
      </c>
      <c r="C53" s="57">
        <v>2</v>
      </c>
      <c r="D53" s="61" t="s">
        <v>56</v>
      </c>
      <c r="E53" s="64">
        <v>41816.473611111112</v>
      </c>
      <c r="F53" s="61">
        <v>13.3</v>
      </c>
      <c r="G53" s="57">
        <f t="shared" si="1"/>
        <v>11.82</v>
      </c>
      <c r="H53" s="62">
        <v>9.2399999999999996E-2</v>
      </c>
      <c r="I53" s="62">
        <v>5.91</v>
      </c>
    </row>
    <row r="54" spans="2:9" x14ac:dyDescent="0.25">
      <c r="B54" s="57">
        <v>7</v>
      </c>
      <c r="C54" s="57">
        <v>1</v>
      </c>
      <c r="D54" s="61" t="s">
        <v>46</v>
      </c>
      <c r="E54" s="64">
        <v>41822.461111111108</v>
      </c>
      <c r="F54" s="61">
        <v>6.3</v>
      </c>
      <c r="G54" s="57">
        <f t="shared" si="1"/>
        <v>13.4</v>
      </c>
      <c r="H54" s="62">
        <v>0.14199999999999999</v>
      </c>
      <c r="I54" s="62">
        <v>13.4</v>
      </c>
    </row>
    <row r="55" spans="2:9" x14ac:dyDescent="0.25">
      <c r="B55" s="57">
        <v>19</v>
      </c>
      <c r="C55" s="57">
        <v>5</v>
      </c>
      <c r="D55" s="61" t="s">
        <v>46</v>
      </c>
      <c r="E55" s="64">
        <v>42038.008333333331</v>
      </c>
      <c r="F55" s="61">
        <v>18.399999999999999</v>
      </c>
      <c r="G55" s="57">
        <f t="shared" si="1"/>
        <v>18.2</v>
      </c>
      <c r="H55" s="62">
        <v>4.8800000000000003E-2</v>
      </c>
      <c r="I55" s="62">
        <v>3.64</v>
      </c>
    </row>
    <row r="56" spans="2:9" x14ac:dyDescent="0.25">
      <c r="B56" s="57">
        <v>43</v>
      </c>
      <c r="C56" s="57">
        <v>2</v>
      </c>
      <c r="D56" s="65" t="s">
        <v>46</v>
      </c>
      <c r="E56" s="64">
        <v>42397.698611111111</v>
      </c>
      <c r="F56" s="66">
        <v>17.3</v>
      </c>
      <c r="G56" s="57">
        <f t="shared" si="1"/>
        <v>14.62</v>
      </c>
      <c r="H56" s="62">
        <v>0.104</v>
      </c>
      <c r="I56" s="62">
        <v>7.31</v>
      </c>
    </row>
    <row r="57" spans="2:9" x14ac:dyDescent="0.25">
      <c r="B57" s="57">
        <v>46</v>
      </c>
      <c r="C57" s="57">
        <v>2</v>
      </c>
      <c r="D57" s="67" t="s">
        <v>46</v>
      </c>
      <c r="E57" s="64">
        <v>42404.59375</v>
      </c>
      <c r="F57" s="66">
        <v>12.4</v>
      </c>
      <c r="G57" s="57">
        <f t="shared" si="1"/>
        <v>16.16</v>
      </c>
      <c r="H57" s="62">
        <v>7.1099999999999997E-2</v>
      </c>
      <c r="I57" s="62">
        <v>8.08</v>
      </c>
    </row>
    <row r="58" spans="2:9" x14ac:dyDescent="0.25">
      <c r="B58" s="57">
        <v>8</v>
      </c>
      <c r="C58" s="57">
        <v>2</v>
      </c>
      <c r="D58" s="67" t="s">
        <v>39</v>
      </c>
      <c r="E58" s="64">
        <v>41828.046527777777</v>
      </c>
      <c r="F58" s="66">
        <v>17.100000000000001</v>
      </c>
      <c r="G58" s="57">
        <f t="shared" si="1"/>
        <v>12.24</v>
      </c>
      <c r="H58" s="62">
        <v>6.3100000000000003E-2</v>
      </c>
      <c r="I58" s="62">
        <v>6.12</v>
      </c>
    </row>
    <row r="59" spans="2:9" x14ac:dyDescent="0.25">
      <c r="B59" s="57">
        <v>16</v>
      </c>
      <c r="C59" s="57">
        <v>5</v>
      </c>
      <c r="D59" s="67" t="s">
        <v>39</v>
      </c>
      <c r="E59" s="64">
        <v>42022.275694444441</v>
      </c>
      <c r="F59" s="66">
        <v>32.299999999999997</v>
      </c>
      <c r="G59" s="57">
        <f t="shared" si="1"/>
        <v>33.35</v>
      </c>
      <c r="H59" s="62">
        <v>5.8299999999999998E-2</v>
      </c>
      <c r="I59" s="62">
        <v>6.67</v>
      </c>
    </row>
    <row r="60" spans="2:9" x14ac:dyDescent="0.25">
      <c r="B60" s="57">
        <v>37</v>
      </c>
      <c r="C60" s="57">
        <v>5</v>
      </c>
      <c r="D60" s="67" t="s">
        <v>39</v>
      </c>
      <c r="E60" s="64">
        <v>42389.136111111111</v>
      </c>
      <c r="F60" s="66">
        <v>21.6</v>
      </c>
      <c r="G60" s="57">
        <f t="shared" si="1"/>
        <v>18.2</v>
      </c>
      <c r="H60" s="62">
        <v>1.67E-3</v>
      </c>
      <c r="I60" s="62">
        <v>3.64</v>
      </c>
    </row>
    <row r="61" spans="2:9" x14ac:dyDescent="0.25">
      <c r="B61" s="57">
        <v>44</v>
      </c>
      <c r="C61" s="57">
        <v>2</v>
      </c>
      <c r="D61" s="65" t="s">
        <v>39</v>
      </c>
      <c r="E61" s="64">
        <v>42397.744444444441</v>
      </c>
      <c r="F61" s="66">
        <v>17</v>
      </c>
      <c r="G61" s="57">
        <f t="shared" si="1"/>
        <v>14.34</v>
      </c>
      <c r="H61" s="62">
        <v>0.14899999999999999</v>
      </c>
      <c r="I61" s="62">
        <v>7.17</v>
      </c>
    </row>
    <row r="62" spans="2:9" x14ac:dyDescent="0.25">
      <c r="B62" s="57">
        <v>9</v>
      </c>
      <c r="C62" s="57">
        <v>2</v>
      </c>
      <c r="D62" s="61" t="s">
        <v>47</v>
      </c>
      <c r="E62" s="64">
        <v>41829.397916666669</v>
      </c>
      <c r="F62" s="61">
        <v>15.2</v>
      </c>
      <c r="G62" s="57">
        <f t="shared" si="1"/>
        <v>10.98</v>
      </c>
      <c r="H62" s="62">
        <v>8.3099999999999993E-2</v>
      </c>
      <c r="I62" s="62">
        <v>5.49</v>
      </c>
    </row>
    <row r="63" spans="2:9" x14ac:dyDescent="0.25">
      <c r="B63" s="57">
        <v>29</v>
      </c>
      <c r="C63" s="57">
        <v>2</v>
      </c>
      <c r="D63" s="61" t="s">
        <v>47</v>
      </c>
      <c r="E63" s="64">
        <v>42346.411805555559</v>
      </c>
      <c r="F63" s="61">
        <v>16.399999999999999</v>
      </c>
      <c r="G63" s="57">
        <f t="shared" si="1"/>
        <v>11.84</v>
      </c>
      <c r="H63" s="62">
        <v>4.41E-2</v>
      </c>
      <c r="I63" s="62">
        <v>5.92</v>
      </c>
    </row>
    <row r="64" spans="2:9" x14ac:dyDescent="0.25">
      <c r="B64" s="57">
        <v>45</v>
      </c>
      <c r="C64" s="57">
        <v>2</v>
      </c>
      <c r="D64" s="59" t="s">
        <v>48</v>
      </c>
      <c r="E64" s="64">
        <v>42398.361111111109</v>
      </c>
      <c r="F64" s="61">
        <v>15.5</v>
      </c>
      <c r="G64" s="57">
        <f t="shared" si="1"/>
        <v>16.899999999999999</v>
      </c>
      <c r="H64" s="63">
        <v>-6.6699999999999995E-4</v>
      </c>
      <c r="I64" s="62">
        <v>8.4499999999999993</v>
      </c>
    </row>
    <row r="65" spans="2:9" x14ac:dyDescent="0.25">
      <c r="B65" s="57">
        <v>21</v>
      </c>
      <c r="C65" s="57">
        <v>5</v>
      </c>
      <c r="D65" s="61" t="s">
        <v>58</v>
      </c>
      <c r="E65" s="64">
        <v>42044.246527777781</v>
      </c>
      <c r="F65" s="61">
        <v>24.5</v>
      </c>
      <c r="G65" s="57">
        <f t="shared" si="1"/>
        <v>29.950000000000003</v>
      </c>
      <c r="H65" s="62">
        <v>2.8799999999999999E-2</v>
      </c>
      <c r="I65" s="62">
        <v>5.99</v>
      </c>
    </row>
    <row r="66" spans="2:9" x14ac:dyDescent="0.25">
      <c r="B66" s="57">
        <v>26</v>
      </c>
      <c r="C66" s="57">
        <v>5</v>
      </c>
      <c r="D66" s="61" t="s">
        <v>58</v>
      </c>
      <c r="E66" s="64">
        <v>42087.605555555558</v>
      </c>
      <c r="F66" s="61">
        <v>26</v>
      </c>
      <c r="G66" s="57">
        <f t="shared" ref="G66:G97" si="2">I66*C66</f>
        <v>22.650000000000002</v>
      </c>
      <c r="H66" s="63">
        <v>8.6399999999999997E-4</v>
      </c>
      <c r="I66" s="62">
        <v>4.53</v>
      </c>
    </row>
    <row r="67" spans="2:9" x14ac:dyDescent="0.25">
      <c r="B67" s="57">
        <v>35</v>
      </c>
      <c r="C67" s="57">
        <v>5</v>
      </c>
      <c r="D67" s="61" t="s">
        <v>58</v>
      </c>
      <c r="E67" s="64">
        <v>42382.868750000001</v>
      </c>
      <c r="F67" s="61">
        <v>24.8</v>
      </c>
      <c r="G67" s="57">
        <f t="shared" si="2"/>
        <v>17.100000000000001</v>
      </c>
      <c r="H67" s="62">
        <v>-1.6199999999999999E-3</v>
      </c>
      <c r="I67" s="62">
        <v>3.42</v>
      </c>
    </row>
    <row r="68" spans="2:9" x14ac:dyDescent="0.25">
      <c r="B68" s="57">
        <v>31</v>
      </c>
      <c r="C68" s="57">
        <v>2</v>
      </c>
      <c r="D68" s="61" t="s">
        <v>239</v>
      </c>
      <c r="E68" s="64">
        <v>42353.416666666664</v>
      </c>
      <c r="F68" s="61">
        <v>11.3</v>
      </c>
      <c r="G68" s="57">
        <f t="shared" si="2"/>
        <v>8.1999999999999993</v>
      </c>
      <c r="H68" s="62">
        <v>6.5799999999999997E-2</v>
      </c>
      <c r="I68" s="62">
        <v>4.0999999999999996</v>
      </c>
    </row>
    <row r="69" spans="2:9" x14ac:dyDescent="0.25">
      <c r="B69" s="57">
        <v>34</v>
      </c>
      <c r="C69" s="57">
        <v>2</v>
      </c>
      <c r="D69" s="61" t="s">
        <v>239</v>
      </c>
      <c r="E69" s="64">
        <v>42367.552083333336</v>
      </c>
      <c r="F69" s="61">
        <v>10.8</v>
      </c>
      <c r="G69" s="57">
        <f t="shared" si="2"/>
        <v>6.8</v>
      </c>
      <c r="H69" s="62">
        <v>1.23E-2</v>
      </c>
      <c r="I69" s="62">
        <v>3.4</v>
      </c>
    </row>
    <row r="70" spans="2:9" x14ac:dyDescent="0.25">
      <c r="B70" s="57">
        <v>39</v>
      </c>
      <c r="C70" s="57">
        <v>5</v>
      </c>
      <c r="D70" s="61" t="s">
        <v>239</v>
      </c>
      <c r="E70" s="64">
        <v>42394.430555555555</v>
      </c>
      <c r="F70" s="61">
        <v>21.7</v>
      </c>
      <c r="G70" s="57">
        <f t="shared" si="2"/>
        <v>19.099999999999998</v>
      </c>
      <c r="H70" s="62">
        <v>4.8300000000000001E-3</v>
      </c>
      <c r="I70" s="62">
        <v>3.82</v>
      </c>
    </row>
    <row r="71" spans="2:9" x14ac:dyDescent="0.25">
      <c r="B71" s="57">
        <v>74</v>
      </c>
      <c r="C71" s="57">
        <v>1</v>
      </c>
      <c r="D71" s="59" t="s">
        <v>240</v>
      </c>
      <c r="E71" s="64">
        <v>42023.5</v>
      </c>
      <c r="F71" s="61">
        <v>2.94</v>
      </c>
      <c r="G71" s="57">
        <f t="shared" si="2"/>
        <v>4.76</v>
      </c>
      <c r="H71" s="62">
        <v>8.9099999999999999E-2</v>
      </c>
      <c r="I71" s="62">
        <v>4.76</v>
      </c>
    </row>
    <row r="72" spans="2:9" x14ac:dyDescent="0.25">
      <c r="B72" s="57">
        <v>75</v>
      </c>
      <c r="C72" s="57">
        <v>1</v>
      </c>
      <c r="D72" s="61" t="s">
        <v>241</v>
      </c>
      <c r="E72" s="64">
        <v>42251.5625</v>
      </c>
      <c r="F72" s="61" t="s">
        <v>194</v>
      </c>
      <c r="G72" s="57">
        <f t="shared" si="2"/>
        <v>5.3900000000000003E-2</v>
      </c>
      <c r="H72" s="62">
        <v>0.13400000000000001</v>
      </c>
      <c r="I72" s="62">
        <v>5.3900000000000003E-2</v>
      </c>
    </row>
    <row r="73" spans="2:9" x14ac:dyDescent="0.25">
      <c r="B73" s="57">
        <v>76</v>
      </c>
      <c r="C73" s="57">
        <v>5</v>
      </c>
      <c r="D73" s="61" t="s">
        <v>211</v>
      </c>
      <c r="E73" s="60">
        <v>42081.506944444445</v>
      </c>
      <c r="F73" s="68">
        <v>37.1</v>
      </c>
      <c r="G73" s="57">
        <f t="shared" si="2"/>
        <v>58.5</v>
      </c>
      <c r="H73" s="62">
        <v>7.8E-2</v>
      </c>
      <c r="I73" s="62">
        <v>11.7</v>
      </c>
    </row>
    <row r="74" spans="2:9" x14ac:dyDescent="0.25">
      <c r="B74" s="57">
        <v>78</v>
      </c>
      <c r="C74" s="57">
        <v>2</v>
      </c>
      <c r="D74" s="65" t="s">
        <v>116</v>
      </c>
      <c r="E74" s="60">
        <v>42397.093055555553</v>
      </c>
      <c r="F74" s="69">
        <v>17.5</v>
      </c>
      <c r="G74" s="57">
        <f t="shared" si="2"/>
        <v>15.36</v>
      </c>
      <c r="H74" s="62">
        <v>0.107</v>
      </c>
      <c r="I74" s="62">
        <v>7.68</v>
      </c>
    </row>
    <row r="75" spans="2:9" x14ac:dyDescent="0.25">
      <c r="B75" s="57">
        <v>82</v>
      </c>
      <c r="C75" s="57">
        <v>2</v>
      </c>
      <c r="D75" s="61" t="s">
        <v>131</v>
      </c>
      <c r="E75" s="60">
        <v>42427.250694444447</v>
      </c>
      <c r="F75" s="68">
        <v>17.7</v>
      </c>
      <c r="G75" s="57">
        <f t="shared" si="2"/>
        <v>11.64</v>
      </c>
      <c r="H75" s="62">
        <v>6.1899999999999997E-2</v>
      </c>
      <c r="I75" s="62">
        <v>5.82</v>
      </c>
    </row>
    <row r="76" spans="2:9" x14ac:dyDescent="0.25">
      <c r="B76" s="57">
        <v>79</v>
      </c>
      <c r="C76" s="57">
        <v>5</v>
      </c>
      <c r="D76" s="59" t="s">
        <v>118</v>
      </c>
      <c r="E76" s="60">
        <v>42398.835416666669</v>
      </c>
      <c r="F76" s="68">
        <v>20.2</v>
      </c>
      <c r="G76" s="57">
        <f t="shared" si="2"/>
        <v>9.3999999999999986</v>
      </c>
      <c r="H76" s="62">
        <v>7.46E-2</v>
      </c>
      <c r="I76" s="62">
        <v>1.88</v>
      </c>
    </row>
    <row r="77" spans="2:9" x14ac:dyDescent="0.25">
      <c r="B77" s="57">
        <v>83</v>
      </c>
      <c r="C77" s="57">
        <v>2</v>
      </c>
      <c r="D77" s="67" t="s">
        <v>242</v>
      </c>
      <c r="E77" s="60">
        <v>42437.01666666667</v>
      </c>
      <c r="F77" s="69">
        <v>11</v>
      </c>
      <c r="G77" s="57">
        <f t="shared" si="2"/>
        <v>5.0199999999999996</v>
      </c>
      <c r="H77" s="62">
        <v>6.1400000000000003E-2</v>
      </c>
      <c r="I77" s="62">
        <v>2.5099999999999998</v>
      </c>
    </row>
    <row r="78" spans="2:9" x14ac:dyDescent="0.25">
      <c r="B78" s="57">
        <v>80</v>
      </c>
      <c r="C78" s="57">
        <v>5</v>
      </c>
      <c r="D78" s="65" t="s">
        <v>243</v>
      </c>
      <c r="E78" s="60">
        <v>42402.536805555559</v>
      </c>
      <c r="F78" s="69">
        <v>33.5</v>
      </c>
      <c r="G78" s="57">
        <f t="shared" si="2"/>
        <v>27.3</v>
      </c>
      <c r="H78" s="62">
        <v>6.0600000000000001E-2</v>
      </c>
      <c r="I78" s="62">
        <v>5.46</v>
      </c>
    </row>
    <row r="79" spans="2:9" x14ac:dyDescent="0.25">
      <c r="B79" s="57">
        <v>77</v>
      </c>
      <c r="C79" s="57">
        <v>5</v>
      </c>
      <c r="D79" s="65" t="s">
        <v>123</v>
      </c>
      <c r="E79" s="60">
        <v>42392.269444444442</v>
      </c>
      <c r="F79" s="69">
        <v>23.6</v>
      </c>
      <c r="G79" s="57">
        <f t="shared" si="2"/>
        <v>24.1</v>
      </c>
      <c r="H79" s="62">
        <v>6.8599999999999994E-2</v>
      </c>
      <c r="I79" s="62">
        <v>4.82</v>
      </c>
    </row>
    <row r="80" spans="2:9" x14ac:dyDescent="0.25">
      <c r="B80" s="57">
        <v>81</v>
      </c>
      <c r="C80" s="57">
        <v>5</v>
      </c>
      <c r="D80" s="67" t="s">
        <v>112</v>
      </c>
      <c r="E80" s="60">
        <v>42407.173611111109</v>
      </c>
      <c r="F80" s="69">
        <v>32.4</v>
      </c>
      <c r="G80" s="57">
        <f t="shared" si="2"/>
        <v>21.549999999999997</v>
      </c>
      <c r="H80" s="62">
        <v>7.3499999999999996E-2</v>
      </c>
      <c r="I80" s="62">
        <v>4.3099999999999996</v>
      </c>
    </row>
    <row r="81" spans="2:9" x14ac:dyDescent="0.25">
      <c r="B81" s="57">
        <v>73</v>
      </c>
      <c r="C81" s="57">
        <v>10</v>
      </c>
      <c r="D81" s="67" t="s">
        <v>244</v>
      </c>
      <c r="E81" s="60">
        <v>42432.534722222219</v>
      </c>
      <c r="F81" s="69">
        <v>100</v>
      </c>
      <c r="G81" s="57">
        <f t="shared" si="2"/>
        <v>41</v>
      </c>
      <c r="H81" s="62">
        <v>-1.75E-3</v>
      </c>
      <c r="I81" s="62">
        <v>4.0999999999999996</v>
      </c>
    </row>
    <row r="82" spans="2:9" x14ac:dyDescent="0.25">
      <c r="B82" s="57">
        <v>60</v>
      </c>
      <c r="C82" s="57">
        <v>10</v>
      </c>
      <c r="D82" s="67" t="s">
        <v>245</v>
      </c>
      <c r="E82" s="60">
        <v>42432.534722222219</v>
      </c>
      <c r="F82" s="69">
        <v>109</v>
      </c>
      <c r="G82" s="57">
        <f t="shared" si="2"/>
        <v>57.5</v>
      </c>
      <c r="H82" s="62">
        <v>2.0899999999999998E-2</v>
      </c>
      <c r="I82" s="62">
        <v>5.75</v>
      </c>
    </row>
    <row r="83" spans="2:9" x14ac:dyDescent="0.25">
      <c r="B83" s="57">
        <v>59</v>
      </c>
      <c r="C83" s="57">
        <v>5</v>
      </c>
      <c r="D83" s="67" t="s">
        <v>157</v>
      </c>
      <c r="E83" s="60">
        <v>42430.511805555558</v>
      </c>
      <c r="F83" s="69">
        <v>22.1</v>
      </c>
      <c r="G83" s="57">
        <f t="shared" si="2"/>
        <v>20.65</v>
      </c>
      <c r="H83" s="62">
        <v>5.5899999999999998E-2</v>
      </c>
      <c r="I83" s="62">
        <v>4.13</v>
      </c>
    </row>
    <row r="84" spans="2:9" x14ac:dyDescent="0.25">
      <c r="B84" s="57">
        <v>55</v>
      </c>
      <c r="C84" s="57">
        <v>2</v>
      </c>
      <c r="D84" s="65" t="s">
        <v>141</v>
      </c>
      <c r="E84" s="60">
        <v>41764.428472222222</v>
      </c>
      <c r="F84" s="69" t="s">
        <v>256</v>
      </c>
      <c r="G84" s="57">
        <f t="shared" si="2"/>
        <v>0.46600000000000003</v>
      </c>
      <c r="H84" s="62">
        <v>0.11700000000000001</v>
      </c>
      <c r="I84" s="62">
        <v>0.23300000000000001</v>
      </c>
    </row>
    <row r="85" spans="2:9" x14ac:dyDescent="0.25">
      <c r="B85" s="57">
        <v>57</v>
      </c>
      <c r="C85" s="57">
        <v>1</v>
      </c>
      <c r="D85" s="67" t="s">
        <v>246</v>
      </c>
      <c r="E85" s="60">
        <v>41931.765972222223</v>
      </c>
      <c r="F85" s="70">
        <v>11.9</v>
      </c>
      <c r="G85" s="57">
        <f t="shared" si="2"/>
        <v>16.100000000000001</v>
      </c>
      <c r="H85" s="62">
        <v>0.20899999999999999</v>
      </c>
      <c r="I85" s="62">
        <v>16.100000000000001</v>
      </c>
    </row>
    <row r="86" spans="2:9" x14ac:dyDescent="0.25">
      <c r="B86" s="57">
        <v>58</v>
      </c>
      <c r="C86" s="57">
        <v>5</v>
      </c>
      <c r="D86" s="67" t="s">
        <v>147</v>
      </c>
      <c r="E86" s="60">
        <v>42409.511805555558</v>
      </c>
      <c r="F86" s="70">
        <v>22.1</v>
      </c>
      <c r="G86" s="57">
        <f t="shared" si="2"/>
        <v>20.350000000000001</v>
      </c>
      <c r="H86" s="62">
        <v>3.3E-3</v>
      </c>
      <c r="I86" s="62">
        <v>4.07</v>
      </c>
    </row>
    <row r="87" spans="2:9" x14ac:dyDescent="0.25">
      <c r="B87" s="57">
        <v>56</v>
      </c>
      <c r="C87" s="57">
        <v>2</v>
      </c>
      <c r="D87" s="65" t="s">
        <v>142</v>
      </c>
      <c r="E87" s="60">
        <v>41773.428472164349</v>
      </c>
      <c r="F87" s="70" t="s">
        <v>256</v>
      </c>
      <c r="G87" s="57">
        <f t="shared" si="2"/>
        <v>8.3199999999999996E-2</v>
      </c>
      <c r="H87" s="62">
        <v>0.104</v>
      </c>
      <c r="I87" s="62">
        <v>4.1599999999999998E-2</v>
      </c>
    </row>
    <row r="88" spans="2:9" x14ac:dyDescent="0.25">
      <c r="B88" s="57">
        <v>98</v>
      </c>
      <c r="C88" s="57">
        <v>10</v>
      </c>
      <c r="D88" s="67" t="s">
        <v>159</v>
      </c>
      <c r="E88" s="60">
        <v>42055.532638888886</v>
      </c>
      <c r="F88" s="71">
        <v>50.7</v>
      </c>
      <c r="G88" s="57">
        <f t="shared" si="2"/>
        <v>65.5</v>
      </c>
      <c r="H88" s="62">
        <v>5.3100000000000001E-2</v>
      </c>
      <c r="I88" s="62">
        <v>6.55</v>
      </c>
    </row>
    <row r="89" spans="2:9" x14ac:dyDescent="0.25">
      <c r="B89" s="57">
        <v>84</v>
      </c>
      <c r="C89" s="57">
        <v>2</v>
      </c>
      <c r="D89" s="65" t="s">
        <v>174</v>
      </c>
      <c r="E89" s="60">
        <v>41750.541666666664</v>
      </c>
      <c r="F89" s="71">
        <v>10.9</v>
      </c>
      <c r="G89" s="57">
        <f t="shared" si="2"/>
        <v>0.83599999999999997</v>
      </c>
      <c r="H89" s="62">
        <v>6.3399999999999998E-2</v>
      </c>
      <c r="I89" s="62">
        <v>0.41799999999999998</v>
      </c>
    </row>
    <row r="90" spans="2:9" x14ac:dyDescent="0.25">
      <c r="B90" s="57">
        <v>100</v>
      </c>
      <c r="C90" s="57">
        <v>1</v>
      </c>
      <c r="D90" s="67" t="s">
        <v>160</v>
      </c>
      <c r="E90" s="60">
        <v>42069.711805555555</v>
      </c>
      <c r="F90" s="71">
        <v>8.91</v>
      </c>
      <c r="G90" s="57">
        <f t="shared" si="2"/>
        <v>9.89</v>
      </c>
      <c r="H90" s="62">
        <v>0.17899999999999999</v>
      </c>
      <c r="I90" s="62">
        <v>9.89</v>
      </c>
    </row>
    <row r="91" spans="2:9" x14ac:dyDescent="0.25">
      <c r="B91" s="57">
        <v>105</v>
      </c>
      <c r="C91" s="57">
        <v>1</v>
      </c>
      <c r="D91" s="67" t="s">
        <v>160</v>
      </c>
      <c r="E91" s="60">
        <v>42090.52847222222</v>
      </c>
      <c r="F91" s="71">
        <v>7.14</v>
      </c>
      <c r="G91" s="57">
        <f t="shared" si="2"/>
        <v>13.2</v>
      </c>
      <c r="H91" s="62">
        <v>-9.3900000000000008E-3</v>
      </c>
      <c r="I91" s="62">
        <v>13.2</v>
      </c>
    </row>
    <row r="92" spans="2:9" x14ac:dyDescent="0.25">
      <c r="B92" s="57">
        <v>102</v>
      </c>
      <c r="C92" s="57">
        <v>2</v>
      </c>
      <c r="D92" s="67" t="s">
        <v>247</v>
      </c>
      <c r="E92" s="60">
        <v>42081.416666666664</v>
      </c>
      <c r="F92" s="71">
        <v>18.7</v>
      </c>
      <c r="G92" s="57">
        <f t="shared" si="2"/>
        <v>18.62</v>
      </c>
      <c r="H92" s="62">
        <v>0.105</v>
      </c>
      <c r="I92" s="62">
        <v>9.31</v>
      </c>
    </row>
    <row r="93" spans="2:9" x14ac:dyDescent="0.25">
      <c r="B93" s="57">
        <v>95</v>
      </c>
      <c r="C93" s="57">
        <v>5</v>
      </c>
      <c r="D93" s="67" t="s">
        <v>178</v>
      </c>
      <c r="E93" s="60">
        <v>42044.673611111109</v>
      </c>
      <c r="F93" s="71">
        <v>31.1</v>
      </c>
      <c r="G93" s="57">
        <f t="shared" si="2"/>
        <v>23.3</v>
      </c>
      <c r="H93" s="62">
        <v>6.3600000000000004E-2</v>
      </c>
      <c r="I93" s="62">
        <v>4.66</v>
      </c>
    </row>
    <row r="94" spans="2:9" x14ac:dyDescent="0.25">
      <c r="B94" s="57">
        <v>101</v>
      </c>
      <c r="C94" s="57">
        <v>2</v>
      </c>
      <c r="D94" s="67" t="s">
        <v>178</v>
      </c>
      <c r="E94" s="60">
        <v>42069.725694444445</v>
      </c>
      <c r="F94" s="71">
        <v>15.9</v>
      </c>
      <c r="G94" s="57">
        <f t="shared" si="2"/>
        <v>17.12</v>
      </c>
      <c r="H94" s="62">
        <v>8.3299999999999999E-2</v>
      </c>
      <c r="I94" s="62">
        <v>8.56</v>
      </c>
    </row>
    <row r="95" spans="2:9" x14ac:dyDescent="0.25">
      <c r="B95" s="57">
        <v>106</v>
      </c>
      <c r="C95" s="57">
        <v>2</v>
      </c>
      <c r="D95" s="67" t="s">
        <v>178</v>
      </c>
      <c r="E95" s="60">
        <v>42104.53125</v>
      </c>
      <c r="F95" s="71">
        <v>14.3</v>
      </c>
      <c r="G95" s="57">
        <f t="shared" si="2"/>
        <v>11.3</v>
      </c>
      <c r="H95" s="62">
        <v>9.5399999999999999E-2</v>
      </c>
      <c r="I95" s="62">
        <v>5.65</v>
      </c>
    </row>
    <row r="96" spans="2:9" x14ac:dyDescent="0.25">
      <c r="B96" s="57">
        <v>85</v>
      </c>
      <c r="C96" s="57">
        <v>2</v>
      </c>
      <c r="D96" s="65" t="s">
        <v>177</v>
      </c>
      <c r="E96" s="60">
        <v>41750.59375</v>
      </c>
      <c r="F96" s="71">
        <v>13.6</v>
      </c>
      <c r="G96" s="57">
        <f t="shared" si="2"/>
        <v>12.9</v>
      </c>
      <c r="H96" s="62">
        <v>7.6700000000000004E-2</v>
      </c>
      <c r="I96" s="62">
        <v>6.45</v>
      </c>
    </row>
    <row r="97" spans="2:9" x14ac:dyDescent="0.25">
      <c r="B97" s="57">
        <v>89</v>
      </c>
      <c r="C97" s="57">
        <v>2</v>
      </c>
      <c r="D97" s="67" t="s">
        <v>177</v>
      </c>
      <c r="E97" s="60">
        <v>42041.482638888891</v>
      </c>
      <c r="F97" s="71">
        <v>11.3</v>
      </c>
      <c r="G97" s="57">
        <f t="shared" si="2"/>
        <v>7.4</v>
      </c>
      <c r="H97" s="62">
        <v>7.6100000000000001E-2</v>
      </c>
      <c r="I97" s="62">
        <v>3.7</v>
      </c>
    </row>
    <row r="98" spans="2:9" x14ac:dyDescent="0.25">
      <c r="B98" s="57">
        <v>99</v>
      </c>
      <c r="C98" s="57">
        <v>2</v>
      </c>
      <c r="D98" s="67" t="s">
        <v>248</v>
      </c>
      <c r="E98" s="60">
        <v>42055.560416666667</v>
      </c>
      <c r="F98" s="71">
        <v>15</v>
      </c>
      <c r="G98" s="57">
        <f t="shared" ref="G98:G113" si="3">I98*C98</f>
        <v>16.5</v>
      </c>
      <c r="H98" s="62">
        <v>4.1900000000000004</v>
      </c>
      <c r="I98" s="62">
        <v>8.25</v>
      </c>
    </row>
    <row r="99" spans="2:9" x14ac:dyDescent="0.25">
      <c r="B99" s="57">
        <v>88</v>
      </c>
      <c r="C99" s="57">
        <v>5</v>
      </c>
      <c r="D99" s="67" t="s">
        <v>175</v>
      </c>
      <c r="E99" s="60">
        <v>42025.515277777777</v>
      </c>
      <c r="F99" s="71">
        <v>25.8</v>
      </c>
      <c r="G99" s="57">
        <f t="shared" si="3"/>
        <v>25.049999999999997</v>
      </c>
      <c r="H99" s="62">
        <v>6.3799999999999996E-2</v>
      </c>
      <c r="I99" s="62">
        <v>5.01</v>
      </c>
    </row>
    <row r="100" spans="2:9" x14ac:dyDescent="0.25">
      <c r="B100" s="57">
        <v>90</v>
      </c>
      <c r="C100" s="57">
        <v>10</v>
      </c>
      <c r="D100" s="67" t="s">
        <v>175</v>
      </c>
      <c r="E100" s="60">
        <v>42041.487500000003</v>
      </c>
      <c r="F100" s="71">
        <v>54.7</v>
      </c>
      <c r="G100" s="57">
        <f t="shared" si="3"/>
        <v>39</v>
      </c>
      <c r="H100" s="62">
        <v>-1.46E-2</v>
      </c>
      <c r="I100" s="62">
        <v>3.9</v>
      </c>
    </row>
    <row r="101" spans="2:9" x14ac:dyDescent="0.25">
      <c r="B101" s="57">
        <v>93</v>
      </c>
      <c r="C101" s="57">
        <v>5</v>
      </c>
      <c r="D101" s="67" t="s">
        <v>175</v>
      </c>
      <c r="E101" s="72">
        <v>42044</v>
      </c>
      <c r="F101" s="71">
        <v>27.6</v>
      </c>
      <c r="G101" s="57">
        <f t="shared" si="3"/>
        <v>37</v>
      </c>
      <c r="H101" s="62">
        <v>9.11E-2</v>
      </c>
      <c r="I101" s="62">
        <v>7.4</v>
      </c>
    </row>
    <row r="102" spans="2:9" x14ac:dyDescent="0.25">
      <c r="B102" s="57">
        <v>103</v>
      </c>
      <c r="C102" s="57">
        <v>5</v>
      </c>
      <c r="D102" s="67" t="s">
        <v>175</v>
      </c>
      <c r="E102" s="60">
        <v>42081.429166666669</v>
      </c>
      <c r="F102" s="71">
        <v>42.4</v>
      </c>
      <c r="G102" s="57">
        <f t="shared" si="3"/>
        <v>45.45</v>
      </c>
      <c r="H102" s="62">
        <v>7.9399999999999998E-2</v>
      </c>
      <c r="I102" s="62">
        <v>9.09</v>
      </c>
    </row>
    <row r="103" spans="2:9" x14ac:dyDescent="0.25">
      <c r="B103" s="57">
        <v>104</v>
      </c>
      <c r="C103" s="57">
        <v>5</v>
      </c>
      <c r="D103" s="67" t="s">
        <v>175</v>
      </c>
      <c r="E103" s="60">
        <v>42090.515972222223</v>
      </c>
      <c r="F103" s="71">
        <v>42.6</v>
      </c>
      <c r="G103" s="57">
        <f t="shared" si="3"/>
        <v>46.550000000000004</v>
      </c>
      <c r="H103" s="62">
        <v>6.0100000000000001E-2</v>
      </c>
      <c r="I103" s="62">
        <v>9.31</v>
      </c>
    </row>
    <row r="104" spans="2:9" x14ac:dyDescent="0.25">
      <c r="B104" s="57">
        <v>107</v>
      </c>
      <c r="C104" s="57">
        <v>5</v>
      </c>
      <c r="D104" s="67" t="s">
        <v>175</v>
      </c>
      <c r="E104" s="60">
        <v>42104.540972222225</v>
      </c>
      <c r="F104" s="71">
        <v>42.1</v>
      </c>
      <c r="G104" s="57">
        <f t="shared" si="3"/>
        <v>38.15</v>
      </c>
      <c r="H104" s="62">
        <v>5.4699999999999999E-2</v>
      </c>
      <c r="I104" s="62">
        <v>7.63</v>
      </c>
    </row>
    <row r="105" spans="2:9" x14ac:dyDescent="0.25">
      <c r="B105" s="57">
        <v>92</v>
      </c>
      <c r="C105" s="57">
        <v>10</v>
      </c>
      <c r="D105" s="67" t="s">
        <v>161</v>
      </c>
      <c r="E105" s="72">
        <v>42044</v>
      </c>
      <c r="F105" s="71">
        <v>73.900000000000006</v>
      </c>
      <c r="G105" s="57">
        <f t="shared" si="3"/>
        <v>70.5</v>
      </c>
      <c r="H105" s="62">
        <v>4.87E-2</v>
      </c>
      <c r="I105" s="62">
        <v>7.05</v>
      </c>
    </row>
    <row r="106" spans="2:9" x14ac:dyDescent="0.25">
      <c r="B106" s="57">
        <v>109</v>
      </c>
      <c r="C106" s="57">
        <v>10</v>
      </c>
      <c r="D106" s="67" t="s">
        <v>249</v>
      </c>
      <c r="E106" s="60">
        <v>42437.708333333336</v>
      </c>
      <c r="F106" s="71">
        <v>59.8</v>
      </c>
      <c r="G106" s="57">
        <f t="shared" si="3"/>
        <v>43.099999999999994</v>
      </c>
      <c r="H106" s="62">
        <v>9.6399999999999993E-3</v>
      </c>
      <c r="I106" s="62">
        <v>4.3099999999999996</v>
      </c>
    </row>
    <row r="107" spans="2:9" x14ac:dyDescent="0.25">
      <c r="B107" s="57">
        <v>108</v>
      </c>
      <c r="C107" s="57">
        <v>10</v>
      </c>
      <c r="D107" s="65" t="s">
        <v>250</v>
      </c>
      <c r="E107" s="60">
        <v>42390.583333333336</v>
      </c>
      <c r="F107" s="71">
        <v>52.9</v>
      </c>
      <c r="G107" s="57">
        <f t="shared" si="3"/>
        <v>44.3</v>
      </c>
      <c r="H107" s="62">
        <v>0.05</v>
      </c>
      <c r="I107" s="62">
        <v>4.43</v>
      </c>
    </row>
    <row r="108" spans="2:9" x14ac:dyDescent="0.25">
      <c r="B108" s="57">
        <v>97</v>
      </c>
      <c r="C108" s="57">
        <v>5</v>
      </c>
      <c r="D108" s="67" t="s">
        <v>251</v>
      </c>
      <c r="E108" s="60">
        <v>42048.425694444442</v>
      </c>
      <c r="F108" s="71">
        <v>30.1</v>
      </c>
      <c r="G108" s="57">
        <f t="shared" si="3"/>
        <v>26.7</v>
      </c>
      <c r="H108" s="62">
        <v>5.0599999999999999E-2</v>
      </c>
      <c r="I108" s="62">
        <v>5.34</v>
      </c>
    </row>
    <row r="109" spans="2:9" x14ac:dyDescent="0.25">
      <c r="B109" s="57">
        <v>94</v>
      </c>
      <c r="C109" s="57">
        <v>5</v>
      </c>
      <c r="D109" s="67" t="s">
        <v>252</v>
      </c>
      <c r="E109" s="60">
        <v>42044.321527777778</v>
      </c>
      <c r="F109" s="71">
        <v>20.399999999999999</v>
      </c>
      <c r="G109" s="57">
        <f t="shared" si="3"/>
        <v>17.25</v>
      </c>
      <c r="H109" s="62">
        <v>4.5900000000000003E-2</v>
      </c>
      <c r="I109" s="62">
        <v>3.45</v>
      </c>
    </row>
    <row r="110" spans="2:9" x14ac:dyDescent="0.25">
      <c r="B110" s="57">
        <v>86</v>
      </c>
      <c r="C110" s="57">
        <v>10</v>
      </c>
      <c r="D110" s="67" t="s">
        <v>253</v>
      </c>
      <c r="E110" s="60">
        <v>42022.359027777777</v>
      </c>
      <c r="F110" s="71">
        <v>57</v>
      </c>
      <c r="G110" s="57">
        <f t="shared" si="3"/>
        <v>61.6</v>
      </c>
      <c r="H110" s="62">
        <v>-8.5900000000000004E-3</v>
      </c>
      <c r="I110" s="62">
        <v>6.16</v>
      </c>
    </row>
    <row r="111" spans="2:9" x14ac:dyDescent="0.25">
      <c r="B111" s="57">
        <v>91</v>
      </c>
      <c r="C111" s="57">
        <v>5</v>
      </c>
      <c r="D111" s="67" t="s">
        <v>253</v>
      </c>
      <c r="E111" s="60">
        <v>42043.044444444444</v>
      </c>
      <c r="F111" s="61">
        <v>32.4</v>
      </c>
      <c r="G111" s="57">
        <f t="shared" si="3"/>
        <v>31.25</v>
      </c>
      <c r="H111" s="62">
        <v>0.108</v>
      </c>
      <c r="I111" s="62">
        <v>6.25</v>
      </c>
    </row>
    <row r="112" spans="2:9" x14ac:dyDescent="0.25">
      <c r="B112" s="57">
        <v>96</v>
      </c>
      <c r="C112" s="57">
        <v>2</v>
      </c>
      <c r="D112" s="67" t="s">
        <v>253</v>
      </c>
      <c r="E112" s="60">
        <v>42045.436111111114</v>
      </c>
      <c r="F112" s="61">
        <v>17.100000000000001</v>
      </c>
      <c r="G112" s="57">
        <f t="shared" si="3"/>
        <v>16.38</v>
      </c>
      <c r="H112" s="62">
        <v>6.1400000000000003E-2</v>
      </c>
      <c r="I112" s="62">
        <v>8.19</v>
      </c>
    </row>
    <row r="113" spans="2:9" x14ac:dyDescent="0.25">
      <c r="B113" s="57">
        <v>87</v>
      </c>
      <c r="C113" s="57">
        <v>10</v>
      </c>
      <c r="D113" s="67" t="s">
        <v>254</v>
      </c>
      <c r="E113" s="60">
        <v>42022.445138888892</v>
      </c>
      <c r="F113" s="61">
        <v>57.2</v>
      </c>
      <c r="G113" s="57">
        <f t="shared" si="3"/>
        <v>49</v>
      </c>
      <c r="H113" s="62">
        <v>1.03E-2</v>
      </c>
      <c r="I113" s="62">
        <v>4.9000000000000004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"/>
  <sheetViews>
    <sheetView workbookViewId="0">
      <selection activeCell="I13" sqref="I13"/>
    </sheetView>
  </sheetViews>
  <sheetFormatPr defaultRowHeight="15" x14ac:dyDescent="0.25"/>
  <cols>
    <col min="1" max="1" width="11.85546875" customWidth="1"/>
  </cols>
  <sheetData>
    <row r="2" spans="1:2" x14ac:dyDescent="0.25">
      <c r="A2" t="s">
        <v>337</v>
      </c>
      <c r="B2" t="s">
        <v>338</v>
      </c>
    </row>
    <row r="3" spans="1:2" x14ac:dyDescent="0.25">
      <c r="A3" t="s">
        <v>335</v>
      </c>
      <c r="B3" t="s">
        <v>336</v>
      </c>
    </row>
    <row r="4" spans="1:2" x14ac:dyDescent="0.25">
      <c r="A4" t="s">
        <v>339</v>
      </c>
      <c r="B4" t="s">
        <v>340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2013_2016</vt:lpstr>
      <vt:lpstr>2013</vt:lpstr>
      <vt:lpstr>2014</vt:lpstr>
      <vt:lpstr>2015</vt:lpstr>
      <vt:lpstr>Description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Yourek, Matthew</dc:creator>
  <cp:lastModifiedBy>Yourek, Matthew</cp:lastModifiedBy>
  <dcterms:created xsi:type="dcterms:W3CDTF">2016-07-13T03:25:13Z</dcterms:created>
  <dcterms:modified xsi:type="dcterms:W3CDTF">2016-07-14T00:47:01Z</dcterms:modified>
</cp:coreProperties>
</file>