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tran.AD\Desktop\Lauren Young Port\"/>
    </mc:Choice>
  </mc:AlternateContent>
  <bookViews>
    <workbookView xWindow="0" yWindow="0" windowWidth="28800" windowHeight="12435" activeTab="2"/>
  </bookViews>
  <sheets>
    <sheet name="fall_Soil_fertility (2)" sheetId="7" r:id="rId1"/>
    <sheet name="fall_Soil_fertility" sheetId="1" r:id="rId2"/>
    <sheet name="Agronomic Data" sheetId="2" r:id="rId3"/>
  </sheets>
  <definedNames>
    <definedName name="_xlnm._FilterDatabase" localSheetId="2" hidden="1">'Agronomic Data'!$A$2:$W$62</definedName>
    <definedName name="_xlnm._FilterDatabase" localSheetId="0" hidden="1">'fall_Soil_fertility (2)'!$A$1:$V$228</definedName>
    <definedName name="Z_9FADF812_483D_4688_BFC0_3FF8AE772412_.wvu.FilterData" localSheetId="2" hidden="1">'Agronomic Data'!$A$2:$O$62</definedName>
  </definedNames>
  <calcPr calcId="152511"/>
  <customWorkbookViews>
    <customWorkbookView name="Port, Lauren - Personal View" guid="{9FADF812-483D-4688-BFC0-3FF8AE772412}" mergeInterval="0" personalView="1" maximized="1" xWindow="-8" yWindow="-8" windowWidth="1456" windowHeight="876" activeSheetId="1" showComments="commIndAndComment"/>
    <customWorkbookView name="Young, Lauren Elizabeth - Personal View" guid="{1ECECF3D-1771-49D7-8EA0-A0E1FCF17BEA}" mergeInterval="0" personalView="1" maximized="1" xWindow="-8" yWindow="-8" windowWidth="1456" windowHeight="876" activeSheetId="1" showComments="commIndAndComment"/>
    <customWorkbookView name="leyoung - Personal View" guid="{2FEE2D00-CECB-4EB0-8C88-BE52B2393D0F}" mergeInterval="0" personalView="1" maximized="1" xWindow="-8" yWindow="-8" windowWidth="1936" windowHeight="1056" activeSheetId="1"/>
    <customWorkbookView name="Machado, Stephen - Personal View" guid="{54718536-0C8F-4684-8F63-3BCB6208FE2F}" mergeInterval="0" personalView="1" maximized="1" xWindow="-8" yWindow="-8" windowWidth="1456" windowHeight="876" activeSheetId="3"/>
  </customWorkbookViews>
</workbook>
</file>

<file path=xl/calcChain.xml><?xml version="1.0" encoding="utf-8"?>
<calcChain xmlns="http://schemas.openxmlformats.org/spreadsheetml/2006/main">
  <c r="U4" i="2" l="1"/>
  <c r="V4" i="2" s="1"/>
  <c r="U57" i="2" l="1"/>
  <c r="V57" i="2" s="1"/>
  <c r="U6" i="2"/>
  <c r="V6" i="2" s="1"/>
  <c r="U8" i="2"/>
  <c r="V8" i="2" s="1"/>
  <c r="U10" i="2"/>
  <c r="V10" i="2" s="1"/>
  <c r="U11" i="2"/>
  <c r="V11" i="2" s="1"/>
  <c r="U12" i="2"/>
  <c r="V12" i="2" s="1"/>
  <c r="U14" i="2"/>
  <c r="V14" i="2" s="1"/>
  <c r="U15" i="2"/>
  <c r="V15" i="2" s="1"/>
  <c r="U17" i="2"/>
  <c r="V17" i="2" s="1"/>
  <c r="U19" i="2"/>
  <c r="V19" i="2" s="1"/>
  <c r="U20" i="2"/>
  <c r="V20" i="2" s="1"/>
  <c r="U22" i="2"/>
  <c r="V22" i="2" s="1"/>
  <c r="U25" i="2"/>
  <c r="V25" i="2" s="1"/>
  <c r="U28" i="2"/>
  <c r="V28" i="2" s="1"/>
  <c r="U29" i="2"/>
  <c r="V29" i="2" s="1"/>
  <c r="U30" i="2"/>
  <c r="V30" i="2" s="1"/>
  <c r="U31" i="2"/>
  <c r="V31" i="2" s="1"/>
  <c r="U32" i="2"/>
  <c r="V32" i="2" s="1"/>
  <c r="U33" i="2"/>
  <c r="V33" i="2" s="1"/>
  <c r="U34" i="2"/>
  <c r="V34" i="2" s="1"/>
  <c r="U36" i="2"/>
  <c r="V36" i="2" s="1"/>
  <c r="U38" i="2"/>
  <c r="V38" i="2" s="1"/>
  <c r="U40" i="2"/>
  <c r="V40" i="2" s="1"/>
  <c r="U42" i="2"/>
  <c r="V42" i="2" s="1"/>
  <c r="U44" i="2"/>
  <c r="V44" i="2" s="1"/>
  <c r="U45" i="2"/>
  <c r="V45" i="2" s="1"/>
  <c r="U47" i="2"/>
  <c r="V47" i="2" s="1"/>
  <c r="U48" i="2"/>
  <c r="V48" i="2" s="1"/>
  <c r="U50" i="2"/>
  <c r="V50" i="2" s="1"/>
  <c r="U51" i="2"/>
  <c r="V51" i="2" s="1"/>
  <c r="U52" i="2"/>
  <c r="V52" i="2" s="1"/>
  <c r="U56" i="2"/>
  <c r="V56" i="2" s="1"/>
  <c r="U60" i="2"/>
  <c r="V60" i="2" s="1"/>
  <c r="U61" i="2"/>
  <c r="V61" i="2" s="1"/>
  <c r="U62" i="2"/>
  <c r="V62" i="2" s="1"/>
  <c r="O3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29" i="7"/>
  <c r="O130" i="7"/>
  <c r="O131" i="7"/>
  <c r="O132" i="7"/>
  <c r="O133" i="7"/>
  <c r="O134" i="7"/>
  <c r="O135" i="7"/>
  <c r="O136" i="7"/>
  <c r="O137" i="7"/>
  <c r="O138" i="7"/>
  <c r="O139" i="7"/>
  <c r="O140" i="7"/>
  <c r="O141" i="7"/>
  <c r="O142" i="7"/>
  <c r="O143" i="7"/>
  <c r="O144" i="7"/>
  <c r="O145" i="7"/>
  <c r="O146" i="7"/>
  <c r="O147" i="7"/>
  <c r="O148" i="7"/>
  <c r="O149" i="7"/>
  <c r="O150" i="7"/>
  <c r="O151" i="7"/>
  <c r="O152" i="7"/>
  <c r="O153" i="7"/>
  <c r="O154" i="7"/>
  <c r="O155" i="7"/>
  <c r="O156" i="7"/>
  <c r="O157" i="7"/>
  <c r="O158" i="7"/>
  <c r="O159" i="7"/>
  <c r="O160" i="7"/>
  <c r="O161" i="7"/>
  <c r="O162" i="7"/>
  <c r="O163" i="7"/>
  <c r="O164" i="7"/>
  <c r="O165" i="7"/>
  <c r="O166" i="7"/>
  <c r="O167" i="7"/>
  <c r="O168" i="7"/>
  <c r="O169" i="7"/>
  <c r="O170" i="7"/>
  <c r="O171" i="7"/>
  <c r="O172" i="7"/>
  <c r="O173" i="7"/>
  <c r="O174" i="7"/>
  <c r="O175" i="7"/>
  <c r="O176" i="7"/>
  <c r="O177" i="7"/>
  <c r="O178" i="7"/>
  <c r="O179" i="7"/>
  <c r="O180" i="7"/>
  <c r="O181" i="7"/>
  <c r="O182" i="7"/>
  <c r="O183" i="7"/>
  <c r="O184" i="7"/>
  <c r="O185" i="7"/>
  <c r="O186" i="7"/>
  <c r="O187" i="7"/>
  <c r="O188" i="7"/>
  <c r="O189" i="7"/>
  <c r="O190" i="7"/>
  <c r="O191" i="7"/>
  <c r="O192" i="7"/>
  <c r="O193" i="7"/>
  <c r="O194" i="7"/>
  <c r="O195" i="7"/>
  <c r="O196" i="7"/>
  <c r="O197" i="7"/>
  <c r="O198" i="7"/>
  <c r="O199" i="7"/>
  <c r="O200" i="7"/>
  <c r="O201" i="7"/>
  <c r="O202" i="7"/>
  <c r="O203" i="7"/>
  <c r="O204" i="7"/>
  <c r="O205" i="7"/>
  <c r="O206" i="7"/>
  <c r="O207" i="7"/>
  <c r="O208" i="7"/>
  <c r="O209" i="7"/>
  <c r="O210" i="7"/>
  <c r="O211" i="7"/>
  <c r="O212" i="7"/>
  <c r="O213" i="7"/>
  <c r="O214" i="7"/>
  <c r="O215" i="7"/>
  <c r="O216" i="7"/>
  <c r="O217" i="7"/>
  <c r="O218" i="7"/>
  <c r="O219" i="7"/>
  <c r="O220" i="7"/>
  <c r="O221" i="7"/>
  <c r="O222" i="7"/>
  <c r="O223" i="7"/>
  <c r="O224" i="7"/>
  <c r="O225" i="7"/>
  <c r="O2" i="7"/>
  <c r="K226" i="7"/>
  <c r="K227" i="7"/>
  <c r="K228" i="7"/>
  <c r="N4" i="7" l="1"/>
  <c r="N3" i="7"/>
  <c r="N5" i="7"/>
  <c r="N6" i="7"/>
  <c r="N8" i="7"/>
  <c r="N7" i="7"/>
  <c r="N9" i="7"/>
  <c r="N10" i="7"/>
  <c r="N11" i="7"/>
  <c r="N12" i="7"/>
  <c r="N13" i="7"/>
  <c r="N16" i="7"/>
  <c r="N15" i="7"/>
  <c r="N14" i="7"/>
  <c r="N17" i="7"/>
  <c r="N18" i="7"/>
  <c r="N21" i="7"/>
  <c r="N20" i="7"/>
  <c r="N19" i="7"/>
  <c r="N22" i="7"/>
  <c r="N24" i="7"/>
  <c r="N23" i="7"/>
  <c r="N25" i="7"/>
  <c r="N26" i="7"/>
  <c r="N27" i="7"/>
  <c r="N29" i="7"/>
  <c r="N28" i="7"/>
  <c r="N30" i="7"/>
  <c r="N32" i="7"/>
  <c r="N33" i="7"/>
  <c r="N31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61" i="7"/>
  <c r="N58" i="7"/>
  <c r="N59" i="7"/>
  <c r="N60" i="7"/>
  <c r="N62" i="7"/>
  <c r="N65" i="7"/>
  <c r="N63" i="7"/>
  <c r="N64" i="7"/>
  <c r="N66" i="7"/>
  <c r="N68" i="7"/>
  <c r="N69" i="7"/>
  <c r="N67" i="7"/>
  <c r="N70" i="7"/>
  <c r="N71" i="7"/>
  <c r="N72" i="7"/>
  <c r="N73" i="7"/>
  <c r="N74" i="7"/>
  <c r="N76" i="7"/>
  <c r="N75" i="7"/>
  <c r="N77" i="7"/>
  <c r="N81" i="7"/>
  <c r="N78" i="7"/>
  <c r="N79" i="7"/>
  <c r="N80" i="7"/>
  <c r="N82" i="7"/>
  <c r="N85" i="7"/>
  <c r="N84" i="7"/>
  <c r="N83" i="7"/>
  <c r="N86" i="7"/>
  <c r="N87" i="7"/>
  <c r="N88" i="7"/>
  <c r="N89" i="7"/>
  <c r="N91" i="7"/>
  <c r="N90" i="7"/>
  <c r="N92" i="7"/>
  <c r="N93" i="7"/>
  <c r="N94" i="7"/>
  <c r="N95" i="7"/>
  <c r="N96" i="7"/>
  <c r="N97" i="7"/>
  <c r="N98" i="7"/>
  <c r="N101" i="7"/>
  <c r="N99" i="7"/>
  <c r="N100" i="7"/>
  <c r="N102" i="7"/>
  <c r="N105" i="7"/>
  <c r="N104" i="7"/>
  <c r="N103" i="7"/>
  <c r="N106" i="7"/>
  <c r="N107" i="7"/>
  <c r="N109" i="7"/>
  <c r="N108" i="7"/>
  <c r="N110" i="7"/>
  <c r="N112" i="7"/>
  <c r="N111" i="7"/>
  <c r="N113" i="7"/>
  <c r="N114" i="7"/>
  <c r="N115" i="7"/>
  <c r="N116" i="7"/>
  <c r="N117" i="7"/>
  <c r="N118" i="7"/>
  <c r="N119" i="7"/>
  <c r="N121" i="7"/>
  <c r="N120" i="7"/>
  <c r="N122" i="7"/>
  <c r="N124" i="7"/>
  <c r="N125" i="7"/>
  <c r="N123" i="7"/>
  <c r="N126" i="7"/>
  <c r="N127" i="7"/>
  <c r="N129" i="7"/>
  <c r="N128" i="7"/>
  <c r="N130" i="7"/>
  <c r="N132" i="7"/>
  <c r="N131" i="7"/>
  <c r="N133" i="7"/>
  <c r="N134" i="7"/>
  <c r="N135" i="7"/>
  <c r="N136" i="7"/>
  <c r="N137" i="7"/>
  <c r="N138" i="7"/>
  <c r="N140" i="7"/>
  <c r="N139" i="7"/>
  <c r="N141" i="7"/>
  <c r="N142" i="7"/>
  <c r="N143" i="7"/>
  <c r="N144" i="7"/>
  <c r="N145" i="7"/>
  <c r="N146" i="7"/>
  <c r="N149" i="7"/>
  <c r="N148" i="7"/>
  <c r="N147" i="7"/>
  <c r="N152" i="7"/>
  <c r="N151" i="7"/>
  <c r="N153" i="7"/>
  <c r="N150" i="7"/>
  <c r="N154" i="7"/>
  <c r="N156" i="7"/>
  <c r="N157" i="7"/>
  <c r="N155" i="7"/>
  <c r="N158" i="7"/>
  <c r="N159" i="7"/>
  <c r="N161" i="7"/>
  <c r="N160" i="7"/>
  <c r="N162" i="7"/>
  <c r="N163" i="7"/>
  <c r="N164" i="7"/>
  <c r="N165" i="7"/>
  <c r="N166" i="7"/>
  <c r="N169" i="7"/>
  <c r="N168" i="7"/>
  <c r="N167" i="7"/>
  <c r="N170" i="7"/>
  <c r="N172" i="7"/>
  <c r="N171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8" i="7"/>
  <c r="N187" i="7"/>
  <c r="N189" i="7"/>
  <c r="N193" i="7"/>
  <c r="N190" i="7"/>
  <c r="N191" i="7"/>
  <c r="N192" i="7"/>
  <c r="N197" i="7"/>
  <c r="N194" i="7"/>
  <c r="N196" i="7"/>
  <c r="N195" i="7"/>
  <c r="N199" i="7"/>
  <c r="N201" i="7"/>
  <c r="N200" i="7"/>
  <c r="N198" i="7"/>
  <c r="N202" i="7"/>
  <c r="N204" i="7"/>
  <c r="N205" i="7"/>
  <c r="N203" i="7"/>
  <c r="N206" i="7"/>
  <c r="N209" i="7"/>
  <c r="N207" i="7"/>
  <c r="N208" i="7"/>
  <c r="N210" i="7"/>
  <c r="N212" i="7"/>
  <c r="N211" i="7"/>
  <c r="N213" i="7"/>
  <c r="N214" i="7"/>
  <c r="N217" i="7"/>
  <c r="N216" i="7"/>
  <c r="N215" i="7"/>
  <c r="N218" i="7"/>
  <c r="N219" i="7"/>
  <c r="N220" i="7"/>
  <c r="N221" i="7"/>
  <c r="N222" i="7"/>
  <c r="N225" i="7"/>
  <c r="N224" i="7"/>
  <c r="N223" i="7"/>
  <c r="N2" i="7"/>
  <c r="K205" i="7" l="1"/>
  <c r="K192" i="7"/>
  <c r="K167" i="7"/>
  <c r="K137" i="7"/>
  <c r="K103" i="7"/>
  <c r="K64" i="7"/>
  <c r="K25" i="7"/>
  <c r="K224" i="7"/>
  <c r="K207" i="7"/>
  <c r="K191" i="7"/>
  <c r="K176" i="7"/>
  <c r="K161" i="7"/>
  <c r="K153" i="7"/>
  <c r="K136" i="7"/>
  <c r="K129" i="7"/>
  <c r="K111" i="7"/>
  <c r="K104" i="7"/>
  <c r="K96" i="7"/>
  <c r="K88" i="7"/>
  <c r="K79" i="7"/>
  <c r="K63" i="7"/>
  <c r="K56" i="7"/>
  <c r="K48" i="7"/>
  <c r="K40" i="7"/>
  <c r="K33" i="7"/>
  <c r="K23" i="7"/>
  <c r="K14" i="7"/>
  <c r="K7" i="7"/>
  <c r="K225" i="7"/>
  <c r="K217" i="7"/>
  <c r="K209" i="7"/>
  <c r="K201" i="7"/>
  <c r="K190" i="7"/>
  <c r="K183" i="7"/>
  <c r="K175" i="7"/>
  <c r="K169" i="7"/>
  <c r="K159" i="7"/>
  <c r="K151" i="7"/>
  <c r="K143" i="7"/>
  <c r="K135" i="7"/>
  <c r="K127" i="7"/>
  <c r="K119" i="7"/>
  <c r="K112" i="7"/>
  <c r="K105" i="7"/>
  <c r="K95" i="7"/>
  <c r="K87" i="7"/>
  <c r="K78" i="7"/>
  <c r="K71" i="7"/>
  <c r="K65" i="7"/>
  <c r="K55" i="7"/>
  <c r="K47" i="7"/>
  <c r="K39" i="7"/>
  <c r="K32" i="7"/>
  <c r="K24" i="7"/>
  <c r="K15" i="7"/>
  <c r="K8" i="7"/>
  <c r="K215" i="7"/>
  <c r="K185" i="7"/>
  <c r="K145" i="7"/>
  <c r="K89" i="7"/>
  <c r="K222" i="7"/>
  <c r="K206" i="7"/>
  <c r="K182" i="7"/>
  <c r="K158" i="7"/>
  <c r="K86" i="7"/>
  <c r="K223" i="7"/>
  <c r="K177" i="7"/>
  <c r="K128" i="7"/>
  <c r="K73" i="7"/>
  <c r="K214" i="7"/>
  <c r="K199" i="7"/>
  <c r="K193" i="7"/>
  <c r="K174" i="7"/>
  <c r="K166" i="7"/>
  <c r="K152" i="7"/>
  <c r="K142" i="7"/>
  <c r="K134" i="7"/>
  <c r="K126" i="7"/>
  <c r="K118" i="7"/>
  <c r="K110" i="7"/>
  <c r="K102" i="7"/>
  <c r="K94" i="7"/>
  <c r="K81" i="7"/>
  <c r="K70" i="7"/>
  <c r="K62" i="7"/>
  <c r="K54" i="7"/>
  <c r="K46" i="7"/>
  <c r="K38" i="7"/>
  <c r="K30" i="7"/>
  <c r="K22" i="7"/>
  <c r="K16" i="7"/>
  <c r="K6" i="7"/>
  <c r="K221" i="7"/>
  <c r="K213" i="7"/>
  <c r="K203" i="7"/>
  <c r="K195" i="7"/>
  <c r="K189" i="7"/>
  <c r="K181" i="7"/>
  <c r="K173" i="7"/>
  <c r="K165" i="7"/>
  <c r="K155" i="7"/>
  <c r="K147" i="7"/>
  <c r="K141" i="7"/>
  <c r="K133" i="7"/>
  <c r="K123" i="7"/>
  <c r="K117" i="7"/>
  <c r="K108" i="7"/>
  <c r="K100" i="7"/>
  <c r="K93" i="7"/>
  <c r="K83" i="7"/>
  <c r="K77" i="7"/>
  <c r="K67" i="7"/>
  <c r="K60" i="7"/>
  <c r="K53" i="7"/>
  <c r="K45" i="7"/>
  <c r="K37" i="7"/>
  <c r="K28" i="7"/>
  <c r="K19" i="7"/>
  <c r="K13" i="7"/>
  <c r="K5" i="7"/>
  <c r="K187" i="7"/>
  <c r="K164" i="7"/>
  <c r="K139" i="7"/>
  <c r="K131" i="7"/>
  <c r="K125" i="7"/>
  <c r="K116" i="7"/>
  <c r="K109" i="7"/>
  <c r="K99" i="7"/>
  <c r="K92" i="7"/>
  <c r="K84" i="7"/>
  <c r="K75" i="7"/>
  <c r="K69" i="7"/>
  <c r="K59" i="7"/>
  <c r="K52" i="7"/>
  <c r="K44" i="7"/>
  <c r="K36" i="7"/>
  <c r="K29" i="7"/>
  <c r="K20" i="7"/>
  <c r="K12" i="7"/>
  <c r="K3" i="7"/>
  <c r="K180" i="7"/>
  <c r="K157" i="7"/>
  <c r="K219" i="7"/>
  <c r="K204" i="7"/>
  <c r="K188" i="7"/>
  <c r="K179" i="7"/>
  <c r="K163" i="7"/>
  <c r="K156" i="7"/>
  <c r="K149" i="7"/>
  <c r="K140" i="7"/>
  <c r="K132" i="7"/>
  <c r="K124" i="7"/>
  <c r="K115" i="7"/>
  <c r="K107" i="7"/>
  <c r="K101" i="7"/>
  <c r="K90" i="7"/>
  <c r="K85" i="7"/>
  <c r="K76" i="7"/>
  <c r="K68" i="7"/>
  <c r="K58" i="7"/>
  <c r="K51" i="7"/>
  <c r="K43" i="7"/>
  <c r="K35" i="7"/>
  <c r="K27" i="7"/>
  <c r="K21" i="7"/>
  <c r="K11" i="7"/>
  <c r="K4" i="7"/>
  <c r="K220" i="7"/>
  <c r="K171" i="7"/>
  <c r="K148" i="7"/>
  <c r="K212" i="7"/>
  <c r="K194" i="7"/>
  <c r="K172" i="7"/>
  <c r="K2" i="7"/>
  <c r="K218" i="7"/>
  <c r="K210" i="7"/>
  <c r="K202" i="7"/>
  <c r="K197" i="7"/>
  <c r="K186" i="7"/>
  <c r="K178" i="7"/>
  <c r="K170" i="7"/>
  <c r="K162" i="7"/>
  <c r="K154" i="7"/>
  <c r="K146" i="7"/>
  <c r="K138" i="7"/>
  <c r="K130" i="7"/>
  <c r="K122" i="7"/>
  <c r="K114" i="7"/>
  <c r="K106" i="7"/>
  <c r="K98" i="7"/>
  <c r="K91" i="7"/>
  <c r="K82" i="7"/>
  <c r="K74" i="7"/>
  <c r="K66" i="7"/>
  <c r="K61" i="7"/>
  <c r="K50" i="7"/>
  <c r="K42" i="7"/>
  <c r="K34" i="7"/>
  <c r="K26" i="7"/>
  <c r="K18" i="7"/>
  <c r="K10" i="7"/>
  <c r="K196" i="7"/>
  <c r="K208" i="7"/>
  <c r="K160" i="7"/>
  <c r="K120" i="7"/>
  <c r="K97" i="7"/>
  <c r="K57" i="7"/>
  <c r="K49" i="7"/>
  <c r="K31" i="7"/>
  <c r="K17" i="7"/>
  <c r="K9" i="7"/>
  <c r="K211" i="7"/>
  <c r="K198" i="7"/>
  <c r="K150" i="7"/>
  <c r="K113" i="7"/>
  <c r="K80" i="7"/>
  <c r="K41" i="7"/>
  <c r="K216" i="7"/>
  <c r="K200" i="7"/>
  <c r="K184" i="7"/>
  <c r="K168" i="7"/>
  <c r="K144" i="7"/>
  <c r="K121" i="7"/>
  <c r="K72" i="7"/>
  <c r="P216" i="7"/>
  <c r="P136" i="7"/>
  <c r="P209" i="7"/>
  <c r="P183" i="7"/>
  <c r="P143" i="7"/>
  <c r="P105" i="7"/>
  <c r="P65" i="7"/>
  <c r="P24" i="7"/>
  <c r="P214" i="7"/>
  <c r="P174" i="7"/>
  <c r="P152" i="7"/>
  <c r="P126" i="7"/>
  <c r="P94" i="7"/>
  <c r="P62" i="7"/>
  <c r="P38" i="7"/>
  <c r="P6" i="7"/>
  <c r="P203" i="7"/>
  <c r="P173" i="7"/>
  <c r="P141" i="7"/>
  <c r="P133" i="7"/>
  <c r="P123" i="7"/>
  <c r="P117" i="7"/>
  <c r="P108" i="7"/>
  <c r="P100" i="7"/>
  <c r="P93" i="7"/>
  <c r="P83" i="7"/>
  <c r="P77" i="7"/>
  <c r="P67" i="7"/>
  <c r="P60" i="7"/>
  <c r="P53" i="7"/>
  <c r="P45" i="7"/>
  <c r="P37" i="7"/>
  <c r="P28" i="7"/>
  <c r="P19" i="7"/>
  <c r="P13" i="7"/>
  <c r="P5" i="7"/>
  <c r="P191" i="7"/>
  <c r="P168" i="7"/>
  <c r="P217" i="7"/>
  <c r="P169" i="7"/>
  <c r="P127" i="7"/>
  <c r="P87" i="7"/>
  <c r="P47" i="7"/>
  <c r="P8" i="7"/>
  <c r="P206" i="7"/>
  <c r="P166" i="7"/>
  <c r="P134" i="7"/>
  <c r="P102" i="7"/>
  <c r="P81" i="7"/>
  <c r="P46" i="7"/>
  <c r="P16" i="7"/>
  <c r="P195" i="7"/>
  <c r="P165" i="7"/>
  <c r="P205" i="7"/>
  <c r="P180" i="7"/>
  <c r="P164" i="7"/>
  <c r="P139" i="7"/>
  <c r="P131" i="7"/>
  <c r="P125" i="7"/>
  <c r="P116" i="7"/>
  <c r="P109" i="7"/>
  <c r="P99" i="7"/>
  <c r="P92" i="7"/>
  <c r="P84" i="7"/>
  <c r="P75" i="7"/>
  <c r="P69" i="7"/>
  <c r="P59" i="7"/>
  <c r="P52" i="7"/>
  <c r="P44" i="7"/>
  <c r="P36" i="7"/>
  <c r="P29" i="7"/>
  <c r="P20" i="7"/>
  <c r="P12" i="7"/>
  <c r="P3" i="7"/>
  <c r="P200" i="7"/>
  <c r="P153" i="7"/>
  <c r="P201" i="7"/>
  <c r="P159" i="7"/>
  <c r="P119" i="7"/>
  <c r="P78" i="7"/>
  <c r="P39" i="7"/>
  <c r="P199" i="7"/>
  <c r="P158" i="7"/>
  <c r="P118" i="7"/>
  <c r="P86" i="7"/>
  <c r="P54" i="7"/>
  <c r="P30" i="7"/>
  <c r="P221" i="7"/>
  <c r="P189" i="7"/>
  <c r="P155" i="7"/>
  <c r="P220" i="7"/>
  <c r="P211" i="7"/>
  <c r="P187" i="7"/>
  <c r="P157" i="7"/>
  <c r="P219" i="7"/>
  <c r="P204" i="7"/>
  <c r="P179" i="7"/>
  <c r="P172" i="7"/>
  <c r="P156" i="7"/>
  <c r="P149" i="7"/>
  <c r="P132" i="7"/>
  <c r="P124" i="7"/>
  <c r="P115" i="7"/>
  <c r="P107" i="7"/>
  <c r="P101" i="7"/>
  <c r="P90" i="7"/>
  <c r="P85" i="7"/>
  <c r="P76" i="7"/>
  <c r="P68" i="7"/>
  <c r="P58" i="7"/>
  <c r="P51" i="7"/>
  <c r="P43" i="7"/>
  <c r="P35" i="7"/>
  <c r="P27" i="7"/>
  <c r="P21" i="7"/>
  <c r="P11" i="7"/>
  <c r="P4" i="7"/>
  <c r="P224" i="7"/>
  <c r="P176" i="7"/>
  <c r="P129" i="7"/>
  <c r="P190" i="7"/>
  <c r="P151" i="7"/>
  <c r="P112" i="7"/>
  <c r="P71" i="7"/>
  <c r="P32" i="7"/>
  <c r="P182" i="7"/>
  <c r="P142" i="7"/>
  <c r="P110" i="7"/>
  <c r="P70" i="7"/>
  <c r="P22" i="7"/>
  <c r="P213" i="7"/>
  <c r="P181" i="7"/>
  <c r="P147" i="7"/>
  <c r="P196" i="7"/>
  <c r="P171" i="7"/>
  <c r="P148" i="7"/>
  <c r="P212" i="7"/>
  <c r="P194" i="7"/>
  <c r="P188" i="7"/>
  <c r="P163" i="7"/>
  <c r="P140" i="7"/>
  <c r="P2" i="7"/>
  <c r="P218" i="7"/>
  <c r="P210" i="7"/>
  <c r="P202" i="7"/>
  <c r="P197" i="7"/>
  <c r="P186" i="7"/>
  <c r="P178" i="7"/>
  <c r="P170" i="7"/>
  <c r="P162" i="7"/>
  <c r="P154" i="7"/>
  <c r="P146" i="7"/>
  <c r="P138" i="7"/>
  <c r="P130" i="7"/>
  <c r="P122" i="7"/>
  <c r="Q122" i="7"/>
  <c r="Q114" i="7"/>
  <c r="P114" i="7"/>
  <c r="P106" i="7"/>
  <c r="P98" i="7"/>
  <c r="P91" i="7"/>
  <c r="P82" i="7"/>
  <c r="Q82" i="7" s="1"/>
  <c r="P74" i="7"/>
  <c r="P66" i="7"/>
  <c r="P61" i="7"/>
  <c r="Q50" i="7"/>
  <c r="P50" i="7"/>
  <c r="P42" i="7"/>
  <c r="P34" i="7"/>
  <c r="P26" i="7"/>
  <c r="P18" i="7"/>
  <c r="P10" i="7"/>
  <c r="P207" i="7"/>
  <c r="P144" i="7"/>
  <c r="P225" i="7"/>
  <c r="P175" i="7"/>
  <c r="P135" i="7"/>
  <c r="P95" i="7"/>
  <c r="P55" i="7"/>
  <c r="P15" i="7"/>
  <c r="P222" i="7"/>
  <c r="P193" i="7"/>
  <c r="P223" i="7"/>
  <c r="P215" i="7"/>
  <c r="P208" i="7"/>
  <c r="P198" i="7"/>
  <c r="Q18" i="7" s="1"/>
  <c r="P192" i="7"/>
  <c r="P185" i="7"/>
  <c r="P177" i="7"/>
  <c r="P167" i="7"/>
  <c r="P160" i="7"/>
  <c r="P150" i="7"/>
  <c r="P145" i="7"/>
  <c r="P137" i="7"/>
  <c r="P128" i="7"/>
  <c r="P120" i="7"/>
  <c r="P113" i="7"/>
  <c r="P103" i="7"/>
  <c r="P97" i="7"/>
  <c r="P89" i="7"/>
  <c r="P80" i="7"/>
  <c r="P73" i="7"/>
  <c r="P64" i="7"/>
  <c r="P57" i="7"/>
  <c r="P49" i="7"/>
  <c r="P41" i="7"/>
  <c r="P31" i="7"/>
  <c r="P25" i="7"/>
  <c r="P17" i="7"/>
  <c r="P9" i="7"/>
  <c r="P184" i="7"/>
  <c r="P161" i="7"/>
  <c r="P121" i="7"/>
  <c r="P111" i="7"/>
  <c r="P104" i="7"/>
  <c r="P96" i="7"/>
  <c r="P88" i="7"/>
  <c r="P79" i="7"/>
  <c r="P72" i="7"/>
  <c r="P63" i="7"/>
  <c r="P56" i="7"/>
  <c r="P48" i="7"/>
  <c r="P40" i="7"/>
  <c r="P33" i="7"/>
  <c r="P23" i="7"/>
  <c r="P14" i="7"/>
  <c r="P7" i="7"/>
  <c r="Q146" i="7" l="1"/>
  <c r="Q186" i="7"/>
  <c r="Q91" i="7"/>
  <c r="Q178" i="7"/>
  <c r="Q210" i="7"/>
  <c r="Q110" i="7"/>
  <c r="Q118" i="7"/>
  <c r="Q102" i="7"/>
  <c r="Q6" i="7"/>
  <c r="Q126" i="7"/>
  <c r="Q218" i="7"/>
  <c r="Q142" i="7"/>
  <c r="Q30" i="7"/>
  <c r="Q158" i="7"/>
  <c r="Q16" i="7"/>
  <c r="Q134" i="7"/>
  <c r="Q38" i="7"/>
  <c r="Q152" i="7"/>
  <c r="Q193" i="7"/>
  <c r="Q26" i="7"/>
  <c r="Q61" i="7"/>
  <c r="Q154" i="7"/>
  <c r="Q222" i="7"/>
  <c r="Q162" i="7"/>
  <c r="Q197" i="7"/>
  <c r="Q2" i="7"/>
  <c r="Q22" i="7"/>
  <c r="Q182" i="7"/>
  <c r="Q54" i="7"/>
  <c r="Q199" i="7"/>
  <c r="Q46" i="7"/>
  <c r="Q166" i="7"/>
  <c r="Q62" i="7"/>
  <c r="Q174" i="7"/>
  <c r="Q34" i="7"/>
  <c r="Q66" i="7"/>
  <c r="Q98" i="7"/>
  <c r="Q130" i="7"/>
  <c r="Q42" i="7"/>
  <c r="Q202" i="7"/>
  <c r="Q70" i="7"/>
  <c r="Q86" i="7"/>
  <c r="Q81" i="7"/>
  <c r="Q206" i="7"/>
  <c r="Q94" i="7"/>
  <c r="Q214" i="7"/>
  <c r="Q10" i="7"/>
  <c r="Q74" i="7"/>
  <c r="Q106" i="7"/>
  <c r="Q138" i="7"/>
  <c r="Q170" i="7"/>
</calcChain>
</file>

<file path=xl/comments1.xml><?xml version="1.0" encoding="utf-8"?>
<comments xmlns="http://schemas.openxmlformats.org/spreadsheetml/2006/main">
  <authors>
    <author>Work</author>
  </authors>
  <commentList>
    <comment ref="W1" authorId="0" shapeId="0">
      <text>
        <r>
          <rPr>
            <b/>
            <sz val="9"/>
            <color indexed="81"/>
            <rFont val="Tahoma"/>
            <family val="2"/>
          </rPr>
          <t>Work:</t>
        </r>
        <r>
          <rPr>
            <sz val="9"/>
            <color indexed="81"/>
            <rFont val="Tahoma"/>
            <family val="2"/>
          </rPr>
          <t xml:space="preserve">
Should we have an inputs spread sheet? This is sort of an interesting question because it is included in the "trial" descrition. </t>
        </r>
      </text>
    </comment>
  </commentList>
</comments>
</file>

<file path=xl/comments2.xml><?xml version="1.0" encoding="utf-8"?>
<comments xmlns="http://schemas.openxmlformats.org/spreadsheetml/2006/main">
  <authors>
    <author>Work</author>
  </authors>
  <commentList>
    <comment ref="S1" authorId="0" shapeId="0">
      <text>
        <r>
          <rPr>
            <b/>
            <sz val="9"/>
            <color indexed="81"/>
            <rFont val="Tahoma"/>
            <family val="2"/>
          </rPr>
          <t>Work:</t>
        </r>
        <r>
          <rPr>
            <sz val="9"/>
            <color indexed="81"/>
            <rFont val="Tahoma"/>
            <family val="2"/>
          </rPr>
          <t xml:space="preserve">
Should we have an inputs spread sheet? This is sort of an interesting question because it is included in the "trial" descrition. </t>
        </r>
      </text>
    </comment>
  </commentList>
</comments>
</file>

<file path=xl/comments3.xml><?xml version="1.0" encoding="utf-8"?>
<comments xmlns="http://schemas.openxmlformats.org/spreadsheetml/2006/main">
  <authors>
    <author>Port, Lauren</author>
  </authors>
  <commentList>
    <comment ref="W2" authorId="0" shapeId="0">
      <text>
        <r>
          <rPr>
            <b/>
            <sz val="9"/>
            <color indexed="81"/>
            <rFont val="Tahoma"/>
            <family val="2"/>
          </rPr>
          <t>Port, Lauren:</t>
        </r>
        <r>
          <rPr>
            <sz val="9"/>
            <color indexed="81"/>
            <rFont val="Tahoma"/>
            <family val="2"/>
          </rPr>
          <t xml:space="preserve">
NH4 in top foot + NO3 in top 4'</t>
        </r>
      </text>
    </comment>
    <comment ref="W3" authorId="0" shapeId="0">
      <text>
        <r>
          <rPr>
            <b/>
            <sz val="9"/>
            <color indexed="81"/>
            <rFont val="Tahoma"/>
            <charset val="1"/>
          </rPr>
          <t>Port, Lauren:</t>
        </r>
        <r>
          <rPr>
            <sz val="9"/>
            <color indexed="81"/>
            <rFont val="Tahoma"/>
            <charset val="1"/>
          </rPr>
          <t xml:space="preserve">
The chem fallow plots are really interesting… we show gains of 70-80 kg N/ha during the fallow period. </t>
        </r>
      </text>
    </comment>
    <comment ref="W9" authorId="0" shapeId="0">
      <text>
        <r>
          <rPr>
            <b/>
            <sz val="9"/>
            <color indexed="81"/>
            <rFont val="Tahoma"/>
            <charset val="1"/>
          </rPr>
          <t>Port, Lauren:</t>
        </r>
        <r>
          <rPr>
            <sz val="9"/>
            <color indexed="81"/>
            <rFont val="Tahoma"/>
            <charset val="1"/>
          </rPr>
          <t xml:space="preserve">
Tilled fallow plots also show a big increase in N during the fallow period! 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</rPr>
          <t>Port, Lauren:</t>
        </r>
        <r>
          <rPr>
            <sz val="9"/>
            <color indexed="81"/>
            <rFont val="Tahoma"/>
            <family val="2"/>
          </rPr>
          <t xml:space="preserve">
fertilizing date is noted as 5/22/12. Schillinger: Please confirm that fertility took place in crop, and expand if there were N additions during the proceeding fallow period.</t>
        </r>
      </text>
    </comment>
  </commentList>
</comments>
</file>

<file path=xl/sharedStrings.xml><?xml version="1.0" encoding="utf-8"?>
<sst xmlns="http://schemas.openxmlformats.org/spreadsheetml/2006/main" count="1438" uniqueCount="56">
  <si>
    <t>Plot</t>
  </si>
  <si>
    <t>hvst_date</t>
  </si>
  <si>
    <t>pH</t>
  </si>
  <si>
    <t>date</t>
  </si>
  <si>
    <t>treatment</t>
  </si>
  <si>
    <t>trial_id</t>
  </si>
  <si>
    <t>year</t>
  </si>
  <si>
    <t>research_site</t>
  </si>
  <si>
    <t>rep</t>
  </si>
  <si>
    <t>grain_yield_kgha</t>
  </si>
  <si>
    <t>grain_c_gkg</t>
  </si>
  <si>
    <t>grain_n_gkg</t>
  </si>
  <si>
    <t>straw_c_gkg</t>
  </si>
  <si>
    <t>straw_n_gkg</t>
  </si>
  <si>
    <t>start_depth_cm</t>
  </si>
  <si>
    <t>end_depth_cm</t>
  </si>
  <si>
    <t>grav_h2o_gg</t>
  </si>
  <si>
    <t>vol_h2o_gcm3</t>
  </si>
  <si>
    <t>bd_gcm3</t>
  </si>
  <si>
    <t>nh4n_mgkg</t>
  </si>
  <si>
    <t>no3n_mgkg</t>
  </si>
  <si>
    <t>toc_gkg</t>
  </si>
  <si>
    <t>tn_gkg</t>
  </si>
  <si>
    <t>tic_gkg</t>
  </si>
  <si>
    <t>Ritzville</t>
  </si>
  <si>
    <t>CRRitzville</t>
  </si>
  <si>
    <t>Crop</t>
  </si>
  <si>
    <t>Chem Fallow</t>
  </si>
  <si>
    <t>Triticale</t>
  </si>
  <si>
    <t>Soft White Spring Wheat</t>
  </si>
  <si>
    <t>Safflower</t>
  </si>
  <si>
    <t>Spring Barley</t>
  </si>
  <si>
    <t>Tilled Fallow</t>
  </si>
  <si>
    <t>Winter Wheat</t>
  </si>
  <si>
    <t>Spring Wheat</t>
  </si>
  <si>
    <t>spike_m_row</t>
  </si>
  <si>
    <t>.</t>
  </si>
  <si>
    <t>HI</t>
  </si>
  <si>
    <t>Jirava</t>
  </si>
  <si>
    <t>late planted triticale</t>
  </si>
  <si>
    <t>N added (kg/ha)</t>
  </si>
  <si>
    <t>NO3N kg/ha</t>
  </si>
  <si>
    <t>bulk density kg/m3</t>
  </si>
  <si>
    <t>sum NH4NO3 kg/ha</t>
  </si>
  <si>
    <t>preplant soil water to 4'</t>
  </si>
  <si>
    <t>nh4 kg/ha</t>
  </si>
  <si>
    <t>vol_h2o_cm3cm3</t>
  </si>
  <si>
    <t>n removed in grain kgha</t>
  </si>
  <si>
    <t xml:space="preserve">postharvest soil water to 4' </t>
  </si>
  <si>
    <t>water</t>
  </si>
  <si>
    <t>n supply</t>
  </si>
  <si>
    <t>total plant N kgha</t>
  </si>
  <si>
    <t>n removal</t>
  </si>
  <si>
    <t>N mineralization (as Koenig fert guide describes)</t>
  </si>
  <si>
    <t>2012 postharvest soil N to 4' (kg/ha)</t>
  </si>
  <si>
    <t xml:space="preserve">initial (2011) preplant soil N to 4' (kg/ha) from fall 2011 data. We did not sample in spring 2012.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</si>
</sst>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-yy;@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6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/>
    <xf numFmtId="0" fontId="0" fillId="0" borderId="1" xfId="0" applyFont="1" applyFill="1" applyBorder="1"/>
    <xf numFmtId="0" fontId="0" fillId="0" borderId="1" xfId="0" applyFill="1" applyBorder="1" applyAlignment="1">
      <alignment wrapText="1"/>
    </xf>
    <xf numFmtId="0" fontId="1" fillId="0" borderId="0" xfId="0" applyFont="1" applyAlignment="1">
      <alignment wrapText="1"/>
    </xf>
    <xf numFmtId="14" fontId="0" fillId="0" borderId="0" xfId="0" applyNumberFormat="1"/>
    <xf numFmtId="0" fontId="0" fillId="0" borderId="0" xfId="0" applyBorder="1" applyAlignment="1">
      <alignment wrapText="1"/>
    </xf>
    <xf numFmtId="0" fontId="0" fillId="0" borderId="0" xfId="0" applyBorder="1"/>
    <xf numFmtId="0" fontId="0" fillId="2" borderId="0" xfId="0" applyFill="1" applyAlignment="1">
      <alignment wrapText="1"/>
    </xf>
    <xf numFmtId="164" fontId="0" fillId="0" borderId="1" xfId="0" applyNumberFormat="1" applyBorder="1"/>
    <xf numFmtId="2" fontId="0" fillId="0" borderId="1" xfId="0" applyNumberFormat="1" applyBorder="1" applyAlignment="1">
      <alignment wrapText="1"/>
    </xf>
    <xf numFmtId="2" fontId="0" fillId="0" borderId="1" xfId="0" applyNumberFormat="1" applyFill="1" applyBorder="1"/>
    <xf numFmtId="2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5" fontId="0" fillId="0" borderId="0" xfId="0" applyNumberFormat="1" applyBorder="1"/>
    <xf numFmtId="165" fontId="0" fillId="0" borderId="0" xfId="0" applyNumberFormat="1"/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5" borderId="1" xfId="0" applyFill="1" applyBorder="1"/>
    <xf numFmtId="2" fontId="0" fillId="4" borderId="1" xfId="0" applyNumberFormat="1" applyFill="1" applyBorder="1"/>
    <xf numFmtId="165" fontId="4" fillId="6" borderId="0" xfId="1" applyNumberFormat="1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7" Type="http://schemas.openxmlformats.org/officeDocument/2006/relationships/comments" Target="../comments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comments" Target="../comments3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vmlDrawing" Target="../drawings/vmlDrawing3.vml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28"/>
  <sheetViews>
    <sheetView topLeftCell="H1" zoomScaleNormal="100" workbookViewId="0">
      <selection activeCell="M8" sqref="M8"/>
    </sheetView>
  </sheetViews>
  <sheetFormatPr defaultRowHeight="15" x14ac:dyDescent="0.25"/>
  <cols>
    <col min="1" max="3" width="9.140625" style="3"/>
    <col min="4" max="5" width="10.42578125" style="3" customWidth="1"/>
    <col min="6" max="6" width="9.140625" style="3"/>
    <col min="7" max="7" width="9.7109375" bestFit="1" customWidth="1"/>
    <col min="8" max="8" width="17.85546875" customWidth="1"/>
    <col min="9" max="9" width="15.42578125" customWidth="1"/>
    <col min="10" max="10" width="15.28515625" customWidth="1"/>
    <col min="11" max="11" width="13.42578125" customWidth="1"/>
    <col min="12" max="12" width="13.85546875" customWidth="1"/>
    <col min="13" max="14" width="13.28515625" customWidth="1"/>
    <col min="15" max="15" width="20.42578125" customWidth="1"/>
    <col min="16" max="16" width="21.7109375" customWidth="1"/>
    <col min="17" max="17" width="13.28515625" customWidth="1"/>
    <col min="18" max="18" width="11.7109375" customWidth="1"/>
    <col min="19" max="19" width="12.140625" customWidth="1"/>
    <col min="20" max="20" width="8.5703125" customWidth="1"/>
    <col min="22" max="22" width="10.7109375" customWidth="1"/>
  </cols>
  <sheetData>
    <row r="1" spans="1:23" s="1" customFormat="1" ht="30" x14ac:dyDescent="0.25">
      <c r="A1" s="2" t="s">
        <v>7</v>
      </c>
      <c r="B1" s="2" t="s">
        <v>5</v>
      </c>
      <c r="C1" s="2" t="s">
        <v>6</v>
      </c>
      <c r="D1" s="2" t="s">
        <v>4</v>
      </c>
      <c r="E1" s="2" t="s">
        <v>8</v>
      </c>
      <c r="F1" s="2" t="s">
        <v>0</v>
      </c>
      <c r="G1" s="2" t="s">
        <v>3</v>
      </c>
      <c r="H1" s="2" t="s">
        <v>14</v>
      </c>
      <c r="I1" s="2" t="s">
        <v>15</v>
      </c>
      <c r="J1" s="2" t="s">
        <v>16</v>
      </c>
      <c r="K1" s="2" t="s">
        <v>46</v>
      </c>
      <c r="L1" s="2" t="s">
        <v>19</v>
      </c>
      <c r="M1" s="2" t="s">
        <v>20</v>
      </c>
      <c r="N1" s="2" t="s">
        <v>42</v>
      </c>
      <c r="O1" s="2" t="s">
        <v>45</v>
      </c>
      <c r="P1" s="2" t="s">
        <v>41</v>
      </c>
      <c r="Q1" s="2" t="s">
        <v>43</v>
      </c>
      <c r="R1" s="2" t="s">
        <v>21</v>
      </c>
      <c r="S1" s="9" t="s">
        <v>23</v>
      </c>
      <c r="T1" s="2" t="s">
        <v>22</v>
      </c>
      <c r="U1" s="7" t="s">
        <v>2</v>
      </c>
      <c r="V1" s="7" t="s">
        <v>18</v>
      </c>
      <c r="W1" s="11"/>
    </row>
    <row r="2" spans="1:23" x14ac:dyDescent="0.25">
      <c r="A2" s="3" t="s">
        <v>24</v>
      </c>
      <c r="B2" s="3" t="s">
        <v>25</v>
      </c>
      <c r="C2" s="4">
        <v>2012</v>
      </c>
      <c r="D2" s="4">
        <v>5</v>
      </c>
      <c r="E2" s="4">
        <v>1</v>
      </c>
      <c r="F2" s="5">
        <v>1</v>
      </c>
      <c r="G2" s="12">
        <v>41153</v>
      </c>
      <c r="H2" s="10">
        <v>0</v>
      </c>
      <c r="I2" s="10">
        <v>30</v>
      </c>
      <c r="J2" s="10">
        <v>0.13173803526448355</v>
      </c>
      <c r="K2" s="10">
        <f t="shared" ref="K2:K65" si="0">J2*N2/1000</f>
        <v>0.18667279596977318</v>
      </c>
      <c r="L2" s="10">
        <v>1.3863315701091516</v>
      </c>
      <c r="M2" s="10">
        <v>13.089684517212424</v>
      </c>
      <c r="N2" s="10">
        <f t="shared" ref="N2:N65" si="1">IF(I2=30, 1417, IF(I2=60, 1341, IF(I2=90, 1391, IF(I2=120, 1400, 0))))</f>
        <v>1417</v>
      </c>
      <c r="O2" s="10">
        <f>($N2*3000)*L2*(1/1000000)</f>
        <v>5.8932955045340032</v>
      </c>
      <c r="P2" s="10">
        <f>($N2*3000)*M2*(1/1000000)</f>
        <v>55.644248882670013</v>
      </c>
      <c r="Q2" s="10">
        <f>SUM(O2:P5)</f>
        <v>95.217135640774757</v>
      </c>
      <c r="R2" s="10"/>
      <c r="S2" s="10"/>
      <c r="T2" s="10"/>
    </row>
    <row r="3" spans="1:23" x14ac:dyDescent="0.25">
      <c r="A3" s="3" t="s">
        <v>24</v>
      </c>
      <c r="B3" s="3" t="s">
        <v>25</v>
      </c>
      <c r="C3" s="4">
        <v>2012</v>
      </c>
      <c r="D3" s="4">
        <v>5</v>
      </c>
      <c r="E3" s="4">
        <v>1</v>
      </c>
      <c r="F3" s="5">
        <v>1</v>
      </c>
      <c r="G3" s="12">
        <v>41153</v>
      </c>
      <c r="H3" s="10">
        <v>60</v>
      </c>
      <c r="I3" s="10">
        <v>90</v>
      </c>
      <c r="J3" s="10">
        <v>0.13234634365186196</v>
      </c>
      <c r="K3" s="10">
        <f t="shared" si="0"/>
        <v>0.18409376401973998</v>
      </c>
      <c r="L3" s="10"/>
      <c r="M3" s="10">
        <v>2.8928120233288475</v>
      </c>
      <c r="N3" s="10">
        <f t="shared" si="1"/>
        <v>1391</v>
      </c>
      <c r="O3" s="10">
        <f t="shared" ref="O3:O66" si="2">($N3*3000)*L3*(1/1000000)</f>
        <v>0</v>
      </c>
      <c r="P3" s="10">
        <f t="shared" ref="P3:P66" si="3">($N3*3000)*M3*(1/1000000)</f>
        <v>12.07170457335128</v>
      </c>
      <c r="Q3" s="10"/>
      <c r="R3" s="10"/>
      <c r="S3" s="10"/>
      <c r="T3" s="10"/>
    </row>
    <row r="4" spans="1:23" x14ac:dyDescent="0.25">
      <c r="A4" s="3" t="s">
        <v>24</v>
      </c>
      <c r="B4" s="3" t="s">
        <v>25</v>
      </c>
      <c r="C4" s="4">
        <v>2012</v>
      </c>
      <c r="D4" s="4">
        <v>5</v>
      </c>
      <c r="E4" s="4">
        <v>1</v>
      </c>
      <c r="F4" s="5">
        <v>1</v>
      </c>
      <c r="G4" s="12">
        <v>41153</v>
      </c>
      <c r="H4" s="10">
        <v>30</v>
      </c>
      <c r="I4" s="10">
        <v>60</v>
      </c>
      <c r="J4" s="10">
        <v>0.13643734074588837</v>
      </c>
      <c r="K4" s="10">
        <f t="shared" si="0"/>
        <v>0.18296247394023629</v>
      </c>
      <c r="L4" s="10"/>
      <c r="M4" s="10">
        <v>2.9200328005559415</v>
      </c>
      <c r="N4" s="10">
        <f t="shared" si="1"/>
        <v>1341</v>
      </c>
      <c r="O4" s="10">
        <f t="shared" si="2"/>
        <v>0</v>
      </c>
      <c r="P4" s="10">
        <f t="shared" si="3"/>
        <v>11.747291956636552</v>
      </c>
      <c r="Q4" s="10"/>
      <c r="R4" s="10"/>
      <c r="S4" s="10"/>
      <c r="T4" s="10"/>
    </row>
    <row r="5" spans="1:23" x14ac:dyDescent="0.25">
      <c r="A5" s="3" t="s">
        <v>24</v>
      </c>
      <c r="B5" s="3" t="s">
        <v>25</v>
      </c>
      <c r="C5" s="4">
        <v>2012</v>
      </c>
      <c r="D5" s="4">
        <v>5</v>
      </c>
      <c r="E5" s="4">
        <v>1</v>
      </c>
      <c r="F5" s="5">
        <v>1</v>
      </c>
      <c r="G5" s="12">
        <v>41153</v>
      </c>
      <c r="H5" s="10">
        <v>90</v>
      </c>
      <c r="I5" s="10">
        <v>120</v>
      </c>
      <c r="J5" s="10">
        <v>0.12969442500583162</v>
      </c>
      <c r="K5" s="10">
        <f t="shared" si="0"/>
        <v>0.18157219500816427</v>
      </c>
      <c r="L5" s="10"/>
      <c r="M5" s="10">
        <v>2.347760648472125</v>
      </c>
      <c r="N5" s="10">
        <f t="shared" si="1"/>
        <v>1400</v>
      </c>
      <c r="O5" s="10">
        <f t="shared" si="2"/>
        <v>0</v>
      </c>
      <c r="P5" s="10">
        <f t="shared" si="3"/>
        <v>9.8605947235829241</v>
      </c>
      <c r="Q5" s="10"/>
      <c r="R5" s="10"/>
      <c r="S5" s="10"/>
      <c r="T5" s="10"/>
    </row>
    <row r="6" spans="1:23" x14ac:dyDescent="0.25">
      <c r="A6" s="3" t="s">
        <v>24</v>
      </c>
      <c r="B6" s="3" t="s">
        <v>25</v>
      </c>
      <c r="C6" s="4">
        <v>2012</v>
      </c>
      <c r="D6" s="4">
        <v>7</v>
      </c>
      <c r="E6" s="4">
        <v>1</v>
      </c>
      <c r="F6" s="5">
        <v>2</v>
      </c>
      <c r="G6" s="12">
        <v>41153</v>
      </c>
      <c r="H6" s="10">
        <v>0</v>
      </c>
      <c r="I6" s="10">
        <v>30</v>
      </c>
      <c r="J6" s="10">
        <v>7.4868559411146215E-2</v>
      </c>
      <c r="K6" s="10">
        <f t="shared" si="0"/>
        <v>0.10608874868559419</v>
      </c>
      <c r="L6" s="10">
        <v>0.20126415001752546</v>
      </c>
      <c r="M6" s="10">
        <v>5.0785046722747991</v>
      </c>
      <c r="N6" s="10">
        <f t="shared" si="1"/>
        <v>1417</v>
      </c>
      <c r="O6" s="10">
        <f t="shared" si="2"/>
        <v>0.85557390172450065</v>
      </c>
      <c r="P6" s="10">
        <f t="shared" si="3"/>
        <v>21.58872336184017</v>
      </c>
      <c r="Q6" s="10">
        <f>SUM(O6:P9)</f>
        <v>46.805005272196759</v>
      </c>
      <c r="R6" s="10"/>
      <c r="S6" s="10"/>
      <c r="T6" s="10"/>
    </row>
    <row r="7" spans="1:23" x14ac:dyDescent="0.25">
      <c r="A7" s="3" t="s">
        <v>24</v>
      </c>
      <c r="B7" s="3" t="s">
        <v>25</v>
      </c>
      <c r="C7" s="4">
        <v>2012</v>
      </c>
      <c r="D7" s="4">
        <v>7</v>
      </c>
      <c r="E7" s="4">
        <v>1</v>
      </c>
      <c r="F7" s="5">
        <v>2</v>
      </c>
      <c r="G7" s="12">
        <v>41153</v>
      </c>
      <c r="H7" s="10">
        <v>60</v>
      </c>
      <c r="I7" s="10">
        <v>90</v>
      </c>
      <c r="J7" s="10">
        <v>5.8751529987760009E-2</v>
      </c>
      <c r="K7" s="10">
        <f t="shared" si="0"/>
        <v>8.1723378212974165E-2</v>
      </c>
      <c r="L7" s="10"/>
      <c r="M7" s="10">
        <v>1.6597912892696853</v>
      </c>
      <c r="N7" s="10">
        <f t="shared" si="1"/>
        <v>1391</v>
      </c>
      <c r="O7" s="10">
        <f t="shared" si="2"/>
        <v>0</v>
      </c>
      <c r="P7" s="10">
        <f t="shared" si="3"/>
        <v>6.9263090501223967</v>
      </c>
      <c r="Q7" s="10"/>
      <c r="R7" s="10"/>
      <c r="S7" s="10"/>
      <c r="T7" s="10"/>
    </row>
    <row r="8" spans="1:23" x14ac:dyDescent="0.25">
      <c r="A8" s="3" t="s">
        <v>24</v>
      </c>
      <c r="B8" s="3" t="s">
        <v>25</v>
      </c>
      <c r="C8" s="4">
        <v>2012</v>
      </c>
      <c r="D8" s="4">
        <v>7</v>
      </c>
      <c r="E8" s="4">
        <v>1</v>
      </c>
      <c r="F8" s="5">
        <v>2</v>
      </c>
      <c r="G8" s="12">
        <v>41153</v>
      </c>
      <c r="H8" s="10">
        <v>30</v>
      </c>
      <c r="I8" s="10">
        <v>60</v>
      </c>
      <c r="J8" s="10">
        <v>5.6203358208955133E-2</v>
      </c>
      <c r="K8" s="10">
        <f t="shared" si="0"/>
        <v>7.5368703358208833E-2</v>
      </c>
      <c r="L8" s="10"/>
      <c r="M8" s="10">
        <v>0.90611840407338318</v>
      </c>
      <c r="N8" s="10">
        <f t="shared" si="1"/>
        <v>1341</v>
      </c>
      <c r="O8" s="10">
        <f t="shared" si="2"/>
        <v>0</v>
      </c>
      <c r="P8" s="10">
        <f t="shared" si="3"/>
        <v>3.6453143395872205</v>
      </c>
      <c r="Q8" s="10"/>
      <c r="R8" s="10"/>
      <c r="S8" s="10"/>
      <c r="T8" s="10"/>
    </row>
    <row r="9" spans="1:23" x14ac:dyDescent="0.25">
      <c r="A9" s="3" t="s">
        <v>24</v>
      </c>
      <c r="B9" s="3" t="s">
        <v>25</v>
      </c>
      <c r="C9" s="4">
        <v>2012</v>
      </c>
      <c r="D9" s="4">
        <v>7</v>
      </c>
      <c r="E9" s="4">
        <v>1</v>
      </c>
      <c r="F9" s="5">
        <v>2</v>
      </c>
      <c r="G9" s="12">
        <v>41153</v>
      </c>
      <c r="H9" s="10">
        <v>90</v>
      </c>
      <c r="I9" s="10">
        <v>120</v>
      </c>
      <c r="J9" s="10">
        <v>5.1905387647831577E-2</v>
      </c>
      <c r="K9" s="10">
        <f t="shared" si="0"/>
        <v>7.2667542706964211E-2</v>
      </c>
      <c r="L9" s="10"/>
      <c r="M9" s="10">
        <v>3.2831153854577297</v>
      </c>
      <c r="N9" s="10">
        <f t="shared" si="1"/>
        <v>1400</v>
      </c>
      <c r="O9" s="10">
        <f t="shared" si="2"/>
        <v>0</v>
      </c>
      <c r="P9" s="10">
        <f t="shared" si="3"/>
        <v>13.789084618922464</v>
      </c>
      <c r="Q9" s="10"/>
      <c r="R9" s="10"/>
      <c r="S9" s="10"/>
      <c r="T9" s="10"/>
    </row>
    <row r="10" spans="1:23" x14ac:dyDescent="0.25">
      <c r="A10" s="3" t="s">
        <v>24</v>
      </c>
      <c r="B10" s="3" t="s">
        <v>25</v>
      </c>
      <c r="C10" s="4">
        <v>2012</v>
      </c>
      <c r="D10" s="4">
        <v>9</v>
      </c>
      <c r="E10" s="4">
        <v>1</v>
      </c>
      <c r="F10" s="5">
        <v>3</v>
      </c>
      <c r="G10" s="12">
        <v>41153</v>
      </c>
      <c r="H10" s="10">
        <v>0</v>
      </c>
      <c r="I10" s="10">
        <v>30</v>
      </c>
      <c r="J10" s="10">
        <v>7.7365876122495972E-2</v>
      </c>
      <c r="K10" s="10">
        <f t="shared" si="0"/>
        <v>0.10962744646557679</v>
      </c>
      <c r="L10" s="10">
        <v>7.717199708342927E-2</v>
      </c>
      <c r="M10" s="10">
        <v>2.0137781487451072</v>
      </c>
      <c r="N10" s="10">
        <f t="shared" si="1"/>
        <v>1417</v>
      </c>
      <c r="O10" s="10">
        <f t="shared" si="2"/>
        <v>0.32805815960165779</v>
      </c>
      <c r="P10" s="10">
        <f t="shared" si="3"/>
        <v>8.5605709103154499</v>
      </c>
      <c r="Q10" s="10">
        <f>SUM(O10:P13)</f>
        <v>16.546321701585114</v>
      </c>
      <c r="R10" s="10"/>
      <c r="S10" s="10"/>
      <c r="T10" s="10"/>
    </row>
    <row r="11" spans="1:23" x14ac:dyDescent="0.25">
      <c r="A11" s="3" t="s">
        <v>24</v>
      </c>
      <c r="B11" s="3" t="s">
        <v>25</v>
      </c>
      <c r="C11" s="4">
        <v>2012</v>
      </c>
      <c r="D11" s="4">
        <v>9</v>
      </c>
      <c r="E11" s="4">
        <v>1</v>
      </c>
      <c r="F11" s="5">
        <v>3</v>
      </c>
      <c r="G11" s="12">
        <v>41153</v>
      </c>
      <c r="H11" s="10">
        <v>30</v>
      </c>
      <c r="I11" s="10">
        <v>60</v>
      </c>
      <c r="J11" s="10">
        <v>6.6069906223358787E-2</v>
      </c>
      <c r="K11" s="10">
        <f t="shared" si="0"/>
        <v>8.8599744245524137E-2</v>
      </c>
      <c r="L11" s="10"/>
      <c r="M11" s="10">
        <v>0.22540139244103435</v>
      </c>
      <c r="N11" s="10">
        <f t="shared" si="1"/>
        <v>1341</v>
      </c>
      <c r="O11" s="10">
        <f t="shared" si="2"/>
        <v>0</v>
      </c>
      <c r="P11" s="10">
        <f t="shared" si="3"/>
        <v>0.90678980179028112</v>
      </c>
      <c r="Q11" s="10"/>
      <c r="R11" s="10"/>
      <c r="S11" s="10"/>
      <c r="T11" s="10"/>
    </row>
    <row r="12" spans="1:23" x14ac:dyDescent="0.25">
      <c r="A12" s="3" t="s">
        <v>24</v>
      </c>
      <c r="B12" s="3" t="s">
        <v>25</v>
      </c>
      <c r="C12" s="4">
        <v>2012</v>
      </c>
      <c r="D12" s="4">
        <v>9</v>
      </c>
      <c r="E12" s="4">
        <v>1</v>
      </c>
      <c r="F12" s="5">
        <v>3</v>
      </c>
      <c r="G12" s="12">
        <v>41153</v>
      </c>
      <c r="H12" s="10">
        <v>60</v>
      </c>
      <c r="I12" s="10">
        <v>90</v>
      </c>
      <c r="J12" s="10">
        <v>6.1821219715956416E-2</v>
      </c>
      <c r="K12" s="10">
        <f t="shared" si="0"/>
        <v>8.5993316624895372E-2</v>
      </c>
      <c r="L12" s="10"/>
      <c r="M12" s="10">
        <v>1.0676861598440543</v>
      </c>
      <c r="N12" s="10">
        <f t="shared" si="1"/>
        <v>1391</v>
      </c>
      <c r="O12" s="10">
        <f t="shared" si="2"/>
        <v>0</v>
      </c>
      <c r="P12" s="10">
        <f t="shared" si="3"/>
        <v>4.4554543450292385</v>
      </c>
      <c r="Q12" s="10"/>
      <c r="R12" s="10"/>
      <c r="S12" s="10"/>
      <c r="T12" s="10"/>
    </row>
    <row r="13" spans="1:23" x14ac:dyDescent="0.25">
      <c r="A13" s="3" t="s">
        <v>24</v>
      </c>
      <c r="B13" s="3" t="s">
        <v>25</v>
      </c>
      <c r="C13" s="4">
        <v>2012</v>
      </c>
      <c r="D13" s="4">
        <v>9</v>
      </c>
      <c r="E13" s="4">
        <v>1</v>
      </c>
      <c r="F13" s="5">
        <v>3</v>
      </c>
      <c r="G13" s="12">
        <v>41153</v>
      </c>
      <c r="H13" s="10">
        <v>90</v>
      </c>
      <c r="I13" s="10">
        <v>120</v>
      </c>
      <c r="J13" s="10">
        <v>6.0606060606060615E-2</v>
      </c>
      <c r="K13" s="10">
        <f t="shared" si="0"/>
        <v>8.4848484848484854E-2</v>
      </c>
      <c r="L13" s="10"/>
      <c r="M13" s="10">
        <v>0.54653535353535343</v>
      </c>
      <c r="N13" s="10">
        <f t="shared" si="1"/>
        <v>1400</v>
      </c>
      <c r="O13" s="10">
        <f t="shared" si="2"/>
        <v>0</v>
      </c>
      <c r="P13" s="10">
        <f t="shared" si="3"/>
        <v>2.2954484848484844</v>
      </c>
      <c r="Q13" s="10"/>
      <c r="R13" s="10"/>
      <c r="S13" s="10"/>
      <c r="T13" s="10"/>
    </row>
    <row r="14" spans="1:23" x14ac:dyDescent="0.25">
      <c r="A14" s="3" t="s">
        <v>24</v>
      </c>
      <c r="B14" s="3" t="s">
        <v>25</v>
      </c>
      <c r="C14" s="4">
        <v>2012</v>
      </c>
      <c r="D14" s="4">
        <v>3</v>
      </c>
      <c r="E14" s="4">
        <v>1</v>
      </c>
      <c r="F14" s="5">
        <v>4</v>
      </c>
      <c r="G14" s="12">
        <v>41153</v>
      </c>
      <c r="H14" s="10">
        <v>60</v>
      </c>
      <c r="I14" s="10">
        <v>90</v>
      </c>
      <c r="J14" s="10">
        <v>5.3886217948717903E-2</v>
      </c>
      <c r="K14" s="10">
        <f t="shared" si="0"/>
        <v>7.4955729166666596E-2</v>
      </c>
      <c r="L14" s="10"/>
      <c r="M14" s="10">
        <v>0.82100605301816221</v>
      </c>
      <c r="N14" s="10">
        <f t="shared" si="1"/>
        <v>1391</v>
      </c>
      <c r="O14" s="10">
        <f t="shared" si="2"/>
        <v>0</v>
      </c>
      <c r="P14" s="10">
        <f t="shared" si="3"/>
        <v>3.4260582592447908</v>
      </c>
      <c r="Q14" s="10"/>
      <c r="R14" s="10"/>
      <c r="S14" s="10"/>
      <c r="T14" s="10"/>
    </row>
    <row r="15" spans="1:23" x14ac:dyDescent="0.25">
      <c r="A15" s="3" t="s">
        <v>24</v>
      </c>
      <c r="B15" s="3" t="s">
        <v>25</v>
      </c>
      <c r="C15" s="4">
        <v>2012</v>
      </c>
      <c r="D15" s="4">
        <v>3</v>
      </c>
      <c r="E15" s="4">
        <v>1</v>
      </c>
      <c r="F15" s="5">
        <v>4</v>
      </c>
      <c r="G15" s="12">
        <v>41153</v>
      </c>
      <c r="H15" s="10">
        <v>30</v>
      </c>
      <c r="I15" s="10">
        <v>60</v>
      </c>
      <c r="J15" s="10">
        <v>4.9600594464053537E-2</v>
      </c>
      <c r="K15" s="10">
        <f t="shared" si="0"/>
        <v>6.6514397176295786E-2</v>
      </c>
      <c r="L15" s="10"/>
      <c r="M15" s="10">
        <v>1.3078622948789402</v>
      </c>
      <c r="N15" s="10">
        <f t="shared" si="1"/>
        <v>1341</v>
      </c>
      <c r="O15" s="10">
        <f t="shared" si="2"/>
        <v>0</v>
      </c>
      <c r="P15" s="10">
        <f t="shared" si="3"/>
        <v>5.2615300122979765</v>
      </c>
      <c r="Q15" s="10"/>
      <c r="R15" s="10"/>
      <c r="S15" s="10"/>
      <c r="T15" s="10"/>
    </row>
    <row r="16" spans="1:23" x14ac:dyDescent="0.25">
      <c r="A16" s="3" t="s">
        <v>24</v>
      </c>
      <c r="B16" s="3" t="s">
        <v>25</v>
      </c>
      <c r="C16" s="4">
        <v>2012</v>
      </c>
      <c r="D16" s="4">
        <v>3</v>
      </c>
      <c r="E16" s="4">
        <v>1</v>
      </c>
      <c r="F16" s="5">
        <v>4</v>
      </c>
      <c r="G16" s="12">
        <v>41153</v>
      </c>
      <c r="H16" s="10">
        <v>0</v>
      </c>
      <c r="I16" s="10">
        <v>30</v>
      </c>
      <c r="J16" s="10">
        <v>4.5332783845044362E-2</v>
      </c>
      <c r="K16" s="10">
        <f t="shared" si="0"/>
        <v>6.4236554708427859E-2</v>
      </c>
      <c r="L16" s="10">
        <v>0.10474108798681231</v>
      </c>
      <c r="M16" s="10">
        <v>2.0010828868740989</v>
      </c>
      <c r="N16" s="10">
        <f t="shared" si="1"/>
        <v>1417</v>
      </c>
      <c r="O16" s="10">
        <f t="shared" si="2"/>
        <v>0.4452543650319391</v>
      </c>
      <c r="P16" s="10">
        <f t="shared" si="3"/>
        <v>8.5066033521017932</v>
      </c>
      <c r="Q16" s="10">
        <f>SUM(O16:P19)</f>
        <v>22.40385761934542</v>
      </c>
      <c r="R16" s="10"/>
      <c r="S16" s="10"/>
      <c r="T16" s="10"/>
    </row>
    <row r="17" spans="1:20" x14ac:dyDescent="0.25">
      <c r="A17" s="3" t="s">
        <v>24</v>
      </c>
      <c r="B17" s="3" t="s">
        <v>25</v>
      </c>
      <c r="C17" s="4">
        <v>2012</v>
      </c>
      <c r="D17" s="4">
        <v>3</v>
      </c>
      <c r="E17" s="4">
        <v>1</v>
      </c>
      <c r="F17" s="5">
        <v>4</v>
      </c>
      <c r="G17" s="12">
        <v>41153</v>
      </c>
      <c r="H17" s="10">
        <v>90</v>
      </c>
      <c r="I17" s="10">
        <v>120</v>
      </c>
      <c r="J17" s="10">
        <v>4.4618055555555432E-2</v>
      </c>
      <c r="K17" s="10">
        <f t="shared" si="0"/>
        <v>6.2465277777777599E-2</v>
      </c>
      <c r="L17" s="10"/>
      <c r="M17" s="10">
        <v>0.59230193576388879</v>
      </c>
      <c r="N17" s="10">
        <f t="shared" si="1"/>
        <v>1400</v>
      </c>
      <c r="O17" s="10">
        <f t="shared" si="2"/>
        <v>0</v>
      </c>
      <c r="P17" s="10">
        <f t="shared" si="3"/>
        <v>2.4876681302083328</v>
      </c>
      <c r="Q17" s="10"/>
      <c r="R17" s="10"/>
      <c r="S17" s="10"/>
      <c r="T17" s="10"/>
    </row>
    <row r="18" spans="1:20" x14ac:dyDescent="0.25">
      <c r="A18" s="3" t="s">
        <v>24</v>
      </c>
      <c r="B18" s="3" t="s">
        <v>25</v>
      </c>
      <c r="C18" s="4">
        <v>2012</v>
      </c>
      <c r="D18" s="4">
        <v>13</v>
      </c>
      <c r="E18" s="4">
        <v>1</v>
      </c>
      <c r="F18" s="5">
        <v>5</v>
      </c>
      <c r="G18" s="12">
        <v>41153</v>
      </c>
      <c r="H18" s="10">
        <v>0</v>
      </c>
      <c r="I18" s="10">
        <v>30</v>
      </c>
      <c r="J18" s="10">
        <v>8.0869565217391276E-2</v>
      </c>
      <c r="K18" s="10">
        <f t="shared" si="0"/>
        <v>0.11459217391304344</v>
      </c>
      <c r="L18" s="10">
        <v>0</v>
      </c>
      <c r="M18" s="10">
        <v>2.0579787971014492</v>
      </c>
      <c r="N18" s="10">
        <f t="shared" si="1"/>
        <v>1417</v>
      </c>
      <c r="O18" s="10">
        <f t="shared" si="2"/>
        <v>0</v>
      </c>
      <c r="P18" s="10">
        <f t="shared" si="3"/>
        <v>8.7484678664782596</v>
      </c>
      <c r="Q18" s="10">
        <f>SUM(O18:P21)</f>
        <v>12.733738693903</v>
      </c>
      <c r="R18" s="10"/>
      <c r="S18" s="10"/>
      <c r="T18" s="10"/>
    </row>
    <row r="19" spans="1:20" x14ac:dyDescent="0.25">
      <c r="A19" s="3" t="s">
        <v>24</v>
      </c>
      <c r="B19" s="3" t="s">
        <v>25</v>
      </c>
      <c r="C19" s="4">
        <v>2012</v>
      </c>
      <c r="D19" s="4">
        <v>13</v>
      </c>
      <c r="E19" s="4">
        <v>1</v>
      </c>
      <c r="F19" s="5">
        <v>5</v>
      </c>
      <c r="G19" s="12">
        <v>41153</v>
      </c>
      <c r="H19" s="10">
        <v>90</v>
      </c>
      <c r="I19" s="10">
        <v>120</v>
      </c>
      <c r="J19" s="10">
        <v>6.7060312104597355E-2</v>
      </c>
      <c r="K19" s="10">
        <f t="shared" si="0"/>
        <v>9.3884436946436292E-2</v>
      </c>
      <c r="L19" s="10"/>
      <c r="M19" s="10">
        <v>0.52758664417264178</v>
      </c>
      <c r="N19" s="10">
        <f t="shared" si="1"/>
        <v>1400</v>
      </c>
      <c r="O19" s="10">
        <f t="shared" si="2"/>
        <v>0</v>
      </c>
      <c r="P19" s="10">
        <f t="shared" si="3"/>
        <v>2.215863905525095</v>
      </c>
      <c r="Q19" s="10"/>
      <c r="R19" s="10"/>
      <c r="S19" s="10"/>
      <c r="T19" s="10"/>
    </row>
    <row r="20" spans="1:20" x14ac:dyDescent="0.25">
      <c r="A20" s="3" t="s">
        <v>24</v>
      </c>
      <c r="B20" s="3" t="s">
        <v>25</v>
      </c>
      <c r="C20" s="4">
        <v>2012</v>
      </c>
      <c r="D20" s="4">
        <v>13</v>
      </c>
      <c r="E20" s="4">
        <v>1</v>
      </c>
      <c r="F20" s="5">
        <v>5</v>
      </c>
      <c r="G20" s="12">
        <v>41153</v>
      </c>
      <c r="H20" s="10">
        <v>60</v>
      </c>
      <c r="I20" s="10">
        <v>90</v>
      </c>
      <c r="J20" s="10">
        <v>6.2556869881710636E-2</v>
      </c>
      <c r="K20" s="10">
        <f t="shared" si="0"/>
        <v>8.701660600545949E-2</v>
      </c>
      <c r="L20" s="10"/>
      <c r="M20" s="10">
        <v>0.28555618744313016</v>
      </c>
      <c r="N20" s="10">
        <f t="shared" si="1"/>
        <v>1391</v>
      </c>
      <c r="O20" s="10">
        <f t="shared" si="2"/>
        <v>0</v>
      </c>
      <c r="P20" s="10">
        <f t="shared" si="3"/>
        <v>1.1916259702001821</v>
      </c>
      <c r="Q20" s="10"/>
      <c r="R20" s="10"/>
      <c r="S20" s="10"/>
      <c r="T20" s="10"/>
    </row>
    <row r="21" spans="1:20" x14ac:dyDescent="0.25">
      <c r="A21" s="3" t="s">
        <v>24</v>
      </c>
      <c r="B21" s="3" t="s">
        <v>25</v>
      </c>
      <c r="C21" s="4">
        <v>2012</v>
      </c>
      <c r="D21" s="4">
        <v>13</v>
      </c>
      <c r="E21" s="4">
        <v>1</v>
      </c>
      <c r="F21" s="5">
        <v>5</v>
      </c>
      <c r="G21" s="12">
        <v>41153</v>
      </c>
      <c r="H21" s="10">
        <v>30</v>
      </c>
      <c r="I21" s="10">
        <v>60</v>
      </c>
      <c r="J21" s="10">
        <v>6.2214271516597003E-2</v>
      </c>
      <c r="K21" s="10">
        <f t="shared" si="0"/>
        <v>8.3429338103756578E-2</v>
      </c>
      <c r="L21" s="10"/>
      <c r="M21" s="10">
        <v>0.14361942622407739</v>
      </c>
      <c r="N21" s="10">
        <f t="shared" si="1"/>
        <v>1341</v>
      </c>
      <c r="O21" s="10">
        <f t="shared" si="2"/>
        <v>0</v>
      </c>
      <c r="P21" s="10">
        <f t="shared" si="3"/>
        <v>0.57778095169946331</v>
      </c>
      <c r="Q21" s="10"/>
      <c r="R21" s="10"/>
      <c r="S21" s="10"/>
      <c r="T21" s="10"/>
    </row>
    <row r="22" spans="1:20" x14ac:dyDescent="0.25">
      <c r="A22" s="3" t="s">
        <v>24</v>
      </c>
      <c r="B22" s="3" t="s">
        <v>25</v>
      </c>
      <c r="C22" s="4">
        <v>2012</v>
      </c>
      <c r="D22" s="4">
        <v>11</v>
      </c>
      <c r="E22" s="4">
        <v>1</v>
      </c>
      <c r="F22" s="5">
        <v>6</v>
      </c>
      <c r="G22" s="12">
        <v>41153</v>
      </c>
      <c r="H22" s="10">
        <v>0</v>
      </c>
      <c r="I22" s="10">
        <v>30</v>
      </c>
      <c r="J22" s="10">
        <v>0.13511507052709729</v>
      </c>
      <c r="K22" s="10">
        <f t="shared" si="0"/>
        <v>0.19145805493689685</v>
      </c>
      <c r="L22" s="10">
        <v>0</v>
      </c>
      <c r="M22" s="10">
        <v>5.8148490596387044</v>
      </c>
      <c r="N22" s="10">
        <f t="shared" si="1"/>
        <v>1417</v>
      </c>
      <c r="O22" s="10">
        <f t="shared" si="2"/>
        <v>0</v>
      </c>
      <c r="P22" s="10">
        <f t="shared" si="3"/>
        <v>24.718923352524129</v>
      </c>
      <c r="Q22" s="10">
        <f>SUM(O22:P25)</f>
        <v>60.016341184471308</v>
      </c>
      <c r="R22" s="10"/>
      <c r="S22" s="10"/>
      <c r="T22" s="10"/>
    </row>
    <row r="23" spans="1:20" x14ac:dyDescent="0.25">
      <c r="A23" s="3" t="s">
        <v>24</v>
      </c>
      <c r="B23" s="3" t="s">
        <v>25</v>
      </c>
      <c r="C23" s="4">
        <v>2012</v>
      </c>
      <c r="D23" s="4">
        <v>11</v>
      </c>
      <c r="E23" s="4">
        <v>1</v>
      </c>
      <c r="F23" s="5">
        <v>6</v>
      </c>
      <c r="G23" s="12">
        <v>41153</v>
      </c>
      <c r="H23" s="10">
        <v>60</v>
      </c>
      <c r="I23" s="10">
        <v>90</v>
      </c>
      <c r="J23" s="10">
        <v>0.12871287128712858</v>
      </c>
      <c r="K23" s="10">
        <f t="shared" si="0"/>
        <v>0.17903960396039584</v>
      </c>
      <c r="L23" s="10"/>
      <c r="M23" s="10">
        <v>2.1080633663366335</v>
      </c>
      <c r="N23" s="10">
        <f t="shared" si="1"/>
        <v>1391</v>
      </c>
      <c r="O23" s="10">
        <f t="shared" si="2"/>
        <v>0</v>
      </c>
      <c r="P23" s="10">
        <f t="shared" si="3"/>
        <v>8.7969484277227696</v>
      </c>
      <c r="Q23" s="10"/>
      <c r="R23" s="10"/>
      <c r="S23" s="10"/>
      <c r="T23" s="10"/>
    </row>
    <row r="24" spans="1:20" x14ac:dyDescent="0.25">
      <c r="A24" s="3" t="s">
        <v>24</v>
      </c>
      <c r="B24" s="3" t="s">
        <v>25</v>
      </c>
      <c r="C24" s="4">
        <v>2012</v>
      </c>
      <c r="D24" s="4">
        <v>11</v>
      </c>
      <c r="E24" s="4">
        <v>1</v>
      </c>
      <c r="F24" s="5">
        <v>6</v>
      </c>
      <c r="G24" s="12">
        <v>41153</v>
      </c>
      <c r="H24" s="10">
        <v>30</v>
      </c>
      <c r="I24" s="10">
        <v>60</v>
      </c>
      <c r="J24" s="10">
        <v>0.1334870612349473</v>
      </c>
      <c r="K24" s="10">
        <f t="shared" si="0"/>
        <v>0.17900614911606433</v>
      </c>
      <c r="L24" s="10"/>
      <c r="M24" s="10">
        <v>4.4061661884020831</v>
      </c>
      <c r="N24" s="10">
        <f t="shared" si="1"/>
        <v>1341</v>
      </c>
      <c r="O24" s="10">
        <f t="shared" si="2"/>
        <v>0</v>
      </c>
      <c r="P24" s="10">
        <f t="shared" si="3"/>
        <v>17.726006575941579</v>
      </c>
      <c r="Q24" s="10"/>
      <c r="R24" s="10"/>
      <c r="S24" s="10"/>
      <c r="T24" s="10"/>
    </row>
    <row r="25" spans="1:20" x14ac:dyDescent="0.25">
      <c r="A25" s="3" t="s">
        <v>24</v>
      </c>
      <c r="B25" s="3" t="s">
        <v>25</v>
      </c>
      <c r="C25" s="4">
        <v>2012</v>
      </c>
      <c r="D25" s="4">
        <v>11</v>
      </c>
      <c r="E25" s="4">
        <v>1</v>
      </c>
      <c r="F25" s="5">
        <v>6</v>
      </c>
      <c r="G25" s="12">
        <v>41153</v>
      </c>
      <c r="H25" s="10">
        <v>90</v>
      </c>
      <c r="I25" s="10">
        <v>120</v>
      </c>
      <c r="J25" s="10">
        <v>0.11399711399711387</v>
      </c>
      <c r="K25" s="10">
        <f t="shared" si="0"/>
        <v>0.1595959595959594</v>
      </c>
      <c r="L25" s="10"/>
      <c r="M25" s="10">
        <v>2.0891578162578166</v>
      </c>
      <c r="N25" s="10">
        <f t="shared" si="1"/>
        <v>1400</v>
      </c>
      <c r="O25" s="10">
        <f t="shared" si="2"/>
        <v>0</v>
      </c>
      <c r="P25" s="10">
        <f t="shared" si="3"/>
        <v>8.7744628282828288</v>
      </c>
      <c r="Q25" s="10"/>
      <c r="R25" s="10"/>
      <c r="S25" s="10"/>
      <c r="T25" s="10"/>
    </row>
    <row r="26" spans="1:20" x14ac:dyDescent="0.25">
      <c r="A26" s="3" t="s">
        <v>24</v>
      </c>
      <c r="B26" s="3" t="s">
        <v>25</v>
      </c>
      <c r="C26" s="4">
        <v>2012</v>
      </c>
      <c r="D26" s="4">
        <v>12</v>
      </c>
      <c r="E26" s="4">
        <v>1</v>
      </c>
      <c r="F26" s="5">
        <v>7</v>
      </c>
      <c r="G26" s="12">
        <v>41153</v>
      </c>
      <c r="H26">
        <v>0</v>
      </c>
      <c r="I26">
        <v>30</v>
      </c>
      <c r="J26">
        <v>8.846340281143944E-2</v>
      </c>
      <c r="K26" s="10">
        <f t="shared" si="0"/>
        <v>0.1253526417838097</v>
      </c>
      <c r="L26">
        <v>0.19609228671837123</v>
      </c>
      <c r="M26">
        <v>0.69032252787203074</v>
      </c>
      <c r="N26" s="10">
        <f t="shared" si="1"/>
        <v>1417</v>
      </c>
      <c r="O26" s="10">
        <f t="shared" si="2"/>
        <v>0.83358831083979601</v>
      </c>
      <c r="P26" s="10">
        <f t="shared" si="3"/>
        <v>2.9345610659840027</v>
      </c>
      <c r="Q26" s="10">
        <f>SUM(O26:P29)</f>
        <v>11.291491674539149</v>
      </c>
    </row>
    <row r="27" spans="1:20" x14ac:dyDescent="0.25">
      <c r="A27" s="3" t="s">
        <v>24</v>
      </c>
      <c r="B27" s="3" t="s">
        <v>25</v>
      </c>
      <c r="C27" s="4">
        <v>2012</v>
      </c>
      <c r="D27" s="4">
        <v>12</v>
      </c>
      <c r="E27" s="4">
        <v>1</v>
      </c>
      <c r="F27" s="5">
        <v>7</v>
      </c>
      <c r="G27" s="12">
        <v>41153</v>
      </c>
      <c r="H27">
        <v>30</v>
      </c>
      <c r="I27">
        <v>60</v>
      </c>
      <c r="J27">
        <v>7.1347678369196046E-2</v>
      </c>
      <c r="K27" s="10">
        <f t="shared" si="0"/>
        <v>9.5677236693091902E-2</v>
      </c>
      <c r="M27">
        <v>1.4798671951679878</v>
      </c>
      <c r="N27" s="10">
        <f t="shared" si="1"/>
        <v>1341</v>
      </c>
      <c r="O27" s="10">
        <f t="shared" si="2"/>
        <v>0</v>
      </c>
      <c r="P27" s="10">
        <f t="shared" si="3"/>
        <v>5.9535057261608149</v>
      </c>
      <c r="Q27" s="10"/>
    </row>
    <row r="28" spans="1:20" x14ac:dyDescent="0.25">
      <c r="A28" s="3" t="s">
        <v>24</v>
      </c>
      <c r="B28" s="3" t="s">
        <v>25</v>
      </c>
      <c r="C28" s="4">
        <v>2012</v>
      </c>
      <c r="D28" s="4">
        <v>12</v>
      </c>
      <c r="E28" s="4">
        <v>1</v>
      </c>
      <c r="F28" s="5">
        <v>7</v>
      </c>
      <c r="G28" s="12">
        <v>41153</v>
      </c>
      <c r="H28">
        <v>90</v>
      </c>
      <c r="I28">
        <v>120</v>
      </c>
      <c r="J28">
        <v>6.6250806625080622E-2</v>
      </c>
      <c r="K28" s="10">
        <f t="shared" si="0"/>
        <v>9.2751129275112879E-2</v>
      </c>
      <c r="M28">
        <v>0.37108761382376138</v>
      </c>
      <c r="N28" s="10">
        <f t="shared" si="1"/>
        <v>1400</v>
      </c>
      <c r="O28" s="10">
        <f t="shared" si="2"/>
        <v>0</v>
      </c>
      <c r="P28" s="10">
        <f t="shared" si="3"/>
        <v>1.5585679780597976</v>
      </c>
      <c r="Q28" s="10"/>
    </row>
    <row r="29" spans="1:20" x14ac:dyDescent="0.25">
      <c r="A29" s="3" t="s">
        <v>24</v>
      </c>
      <c r="B29" s="3" t="s">
        <v>25</v>
      </c>
      <c r="C29" s="4">
        <v>2012</v>
      </c>
      <c r="D29" s="4">
        <v>12</v>
      </c>
      <c r="E29" s="4">
        <v>1</v>
      </c>
      <c r="F29" s="5">
        <v>7</v>
      </c>
      <c r="G29" s="12">
        <v>41153</v>
      </c>
      <c r="H29">
        <v>60</v>
      </c>
      <c r="I29">
        <v>90</v>
      </c>
      <c r="J29">
        <v>6.4631578947368262E-2</v>
      </c>
      <c r="K29" s="10">
        <f t="shared" si="0"/>
        <v>8.9902526315789266E-2</v>
      </c>
      <c r="M29">
        <v>2.7003578947368406E-3</v>
      </c>
      <c r="N29" s="10">
        <f t="shared" si="1"/>
        <v>1391</v>
      </c>
      <c r="O29" s="10">
        <f t="shared" si="2"/>
        <v>0</v>
      </c>
      <c r="P29" s="10">
        <f t="shared" si="3"/>
        <v>1.1268593494736835E-2</v>
      </c>
      <c r="Q29" s="10"/>
    </row>
    <row r="30" spans="1:20" x14ac:dyDescent="0.25">
      <c r="A30" s="3" t="s">
        <v>24</v>
      </c>
      <c r="B30" s="3" t="s">
        <v>25</v>
      </c>
      <c r="C30" s="4">
        <v>2012</v>
      </c>
      <c r="D30" s="4">
        <v>14</v>
      </c>
      <c r="E30" s="4">
        <v>1</v>
      </c>
      <c r="F30" s="5">
        <v>8</v>
      </c>
      <c r="G30" s="12">
        <v>41153</v>
      </c>
      <c r="H30">
        <v>0</v>
      </c>
      <c r="I30">
        <v>30</v>
      </c>
      <c r="J30">
        <v>7.1515151515151351E-2</v>
      </c>
      <c r="K30" s="10">
        <f t="shared" si="0"/>
        <v>0.10133696969696947</v>
      </c>
      <c r="L30">
        <v>8.3057119191919174E-2</v>
      </c>
      <c r="M30">
        <v>0.24495272727272724</v>
      </c>
      <c r="N30" s="10">
        <f t="shared" si="1"/>
        <v>1417</v>
      </c>
      <c r="O30" s="10">
        <f t="shared" si="2"/>
        <v>0.35307581368484842</v>
      </c>
      <c r="P30" s="10">
        <f t="shared" si="3"/>
        <v>1.0412940436363634</v>
      </c>
      <c r="Q30" s="10">
        <f>SUM(O30:P33)</f>
        <v>10.980460476138832</v>
      </c>
    </row>
    <row r="31" spans="1:20" x14ac:dyDescent="0.25">
      <c r="A31" s="3" t="s">
        <v>24</v>
      </c>
      <c r="B31" s="3" t="s">
        <v>25</v>
      </c>
      <c r="C31" s="4">
        <v>2012</v>
      </c>
      <c r="D31" s="4">
        <v>14</v>
      </c>
      <c r="E31" s="4">
        <v>1</v>
      </c>
      <c r="F31" s="5">
        <v>8</v>
      </c>
      <c r="G31" s="12">
        <v>41153</v>
      </c>
      <c r="H31">
        <v>90</v>
      </c>
      <c r="I31">
        <v>120</v>
      </c>
      <c r="J31">
        <v>6.6200657894736822E-2</v>
      </c>
      <c r="K31" s="10">
        <f t="shared" si="0"/>
        <v>9.2680921052631551E-2</v>
      </c>
      <c r="M31">
        <v>0.67314941748903501</v>
      </c>
      <c r="N31" s="10">
        <f t="shared" si="1"/>
        <v>1400</v>
      </c>
      <c r="O31" s="10">
        <f t="shared" si="2"/>
        <v>0</v>
      </c>
      <c r="P31" s="10">
        <f t="shared" si="3"/>
        <v>2.8272275534539468</v>
      </c>
      <c r="Q31" s="10"/>
    </row>
    <row r="32" spans="1:20" x14ac:dyDescent="0.25">
      <c r="A32" s="3" t="s">
        <v>24</v>
      </c>
      <c r="B32" s="3" t="s">
        <v>25</v>
      </c>
      <c r="C32" s="4">
        <v>2012</v>
      </c>
      <c r="D32" s="4">
        <v>14</v>
      </c>
      <c r="E32" s="4">
        <v>1</v>
      </c>
      <c r="F32" s="5">
        <v>8</v>
      </c>
      <c r="G32" s="12">
        <v>41153</v>
      </c>
      <c r="H32">
        <v>30</v>
      </c>
      <c r="I32">
        <v>60</v>
      </c>
      <c r="J32">
        <v>6.8246653500109694E-2</v>
      </c>
      <c r="K32" s="10">
        <f t="shared" si="0"/>
        <v>9.15187623436471E-2</v>
      </c>
      <c r="M32">
        <v>1.5153126984126981</v>
      </c>
      <c r="N32" s="10">
        <f t="shared" si="1"/>
        <v>1341</v>
      </c>
      <c r="O32" s="10">
        <f t="shared" si="2"/>
        <v>0</v>
      </c>
      <c r="P32" s="10">
        <f t="shared" si="3"/>
        <v>6.0961029857142846</v>
      </c>
      <c r="Q32" s="10"/>
    </row>
    <row r="33" spans="1:17" x14ac:dyDescent="0.25">
      <c r="A33" s="3" t="s">
        <v>24</v>
      </c>
      <c r="B33" s="3" t="s">
        <v>25</v>
      </c>
      <c r="C33" s="4">
        <v>2012</v>
      </c>
      <c r="D33" s="4">
        <v>14</v>
      </c>
      <c r="E33" s="4">
        <v>1</v>
      </c>
      <c r="F33" s="5">
        <v>8</v>
      </c>
      <c r="G33" s="12">
        <v>41153</v>
      </c>
      <c r="H33">
        <v>60</v>
      </c>
      <c r="I33">
        <v>90</v>
      </c>
      <c r="J33">
        <v>5.9451219512195209E-2</v>
      </c>
      <c r="K33" s="10">
        <f t="shared" si="0"/>
        <v>8.2696646341463537E-2</v>
      </c>
      <c r="M33">
        <v>0.1588210111788618</v>
      </c>
      <c r="N33" s="10">
        <f t="shared" si="1"/>
        <v>1391</v>
      </c>
      <c r="O33" s="10">
        <f t="shared" si="2"/>
        <v>0</v>
      </c>
      <c r="P33" s="10">
        <f t="shared" si="3"/>
        <v>0.66276007964939032</v>
      </c>
      <c r="Q33" s="10"/>
    </row>
    <row r="34" spans="1:17" x14ac:dyDescent="0.25">
      <c r="A34" s="3" t="s">
        <v>24</v>
      </c>
      <c r="B34" s="3" t="s">
        <v>25</v>
      </c>
      <c r="C34" s="4">
        <v>2012</v>
      </c>
      <c r="D34" s="4">
        <v>2</v>
      </c>
      <c r="E34" s="4">
        <v>1</v>
      </c>
      <c r="F34" s="5">
        <v>9</v>
      </c>
      <c r="G34" s="12">
        <v>41153</v>
      </c>
      <c r="H34">
        <v>0</v>
      </c>
      <c r="I34">
        <v>30</v>
      </c>
      <c r="J34">
        <v>8.5478887744593196E-2</v>
      </c>
      <c r="K34" s="10">
        <f t="shared" si="0"/>
        <v>0.12112358393408856</v>
      </c>
      <c r="L34">
        <v>0.31341099897013386</v>
      </c>
      <c r="M34">
        <v>2.6649842773772741</v>
      </c>
      <c r="N34" s="10">
        <f t="shared" si="1"/>
        <v>1417</v>
      </c>
      <c r="O34" s="10">
        <f t="shared" si="2"/>
        <v>1.3323101566220388</v>
      </c>
      <c r="P34" s="10">
        <f t="shared" si="3"/>
        <v>11.328848163130791</v>
      </c>
      <c r="Q34" s="10">
        <f>SUM(O34:P37)</f>
        <v>32.85781028009707</v>
      </c>
    </row>
    <row r="35" spans="1:17" x14ac:dyDescent="0.25">
      <c r="A35" s="3" t="s">
        <v>24</v>
      </c>
      <c r="B35" s="3" t="s">
        <v>25</v>
      </c>
      <c r="C35" s="4">
        <v>2012</v>
      </c>
      <c r="D35" s="4">
        <v>2</v>
      </c>
      <c r="E35" s="4">
        <v>1</v>
      </c>
      <c r="F35" s="5">
        <v>9</v>
      </c>
      <c r="G35" s="12">
        <v>41153</v>
      </c>
      <c r="H35">
        <v>30</v>
      </c>
      <c r="I35">
        <v>60</v>
      </c>
      <c r="J35">
        <v>6.5709226834546594E-2</v>
      </c>
      <c r="K35" s="10">
        <f t="shared" si="0"/>
        <v>8.8116073185126972E-2</v>
      </c>
      <c r="M35">
        <v>3.079062092596236</v>
      </c>
      <c r="N35" s="10">
        <f t="shared" si="1"/>
        <v>1341</v>
      </c>
      <c r="O35" s="10">
        <f t="shared" si="2"/>
        <v>0</v>
      </c>
      <c r="P35" s="10">
        <f t="shared" si="3"/>
        <v>12.387066798514656</v>
      </c>
      <c r="Q35" s="10"/>
    </row>
    <row r="36" spans="1:17" x14ac:dyDescent="0.25">
      <c r="A36" s="3" t="s">
        <v>24</v>
      </c>
      <c r="B36" s="3" t="s">
        <v>25</v>
      </c>
      <c r="C36" s="4">
        <v>2012</v>
      </c>
      <c r="D36" s="4">
        <v>2</v>
      </c>
      <c r="E36" s="4">
        <v>1</v>
      </c>
      <c r="F36" s="5">
        <v>9</v>
      </c>
      <c r="G36" s="12">
        <v>41153</v>
      </c>
      <c r="H36">
        <v>60</v>
      </c>
      <c r="I36">
        <v>90</v>
      </c>
      <c r="J36">
        <v>5.9209293610642623E-2</v>
      </c>
      <c r="K36" s="10">
        <f t="shared" si="0"/>
        <v>8.236012741240388E-2</v>
      </c>
      <c r="M36">
        <v>0.58724993129723313</v>
      </c>
      <c r="N36" s="10">
        <f t="shared" si="1"/>
        <v>1391</v>
      </c>
      <c r="O36" s="10">
        <f t="shared" si="2"/>
        <v>0</v>
      </c>
      <c r="P36" s="10">
        <f t="shared" si="3"/>
        <v>2.4505939633033536</v>
      </c>
      <c r="Q36" s="10"/>
    </row>
    <row r="37" spans="1:17" x14ac:dyDescent="0.25">
      <c r="A37" s="3" t="s">
        <v>24</v>
      </c>
      <c r="B37" s="3" t="s">
        <v>25</v>
      </c>
      <c r="C37" s="4">
        <v>2012</v>
      </c>
      <c r="D37" s="4">
        <v>2</v>
      </c>
      <c r="E37" s="4">
        <v>1</v>
      </c>
      <c r="F37" s="5">
        <v>9</v>
      </c>
      <c r="G37" s="12">
        <v>41153</v>
      </c>
      <c r="H37">
        <v>90</v>
      </c>
      <c r="I37">
        <v>120</v>
      </c>
      <c r="J37">
        <v>5.6133506718682342E-2</v>
      </c>
      <c r="K37" s="10">
        <f t="shared" si="0"/>
        <v>7.8586909406155286E-2</v>
      </c>
      <c r="M37">
        <v>1.2759502853633868</v>
      </c>
      <c r="N37" s="10">
        <f t="shared" si="1"/>
        <v>1400</v>
      </c>
      <c r="O37" s="10">
        <f t="shared" si="2"/>
        <v>0</v>
      </c>
      <c r="P37" s="10">
        <f t="shared" si="3"/>
        <v>5.3589911985262244</v>
      </c>
      <c r="Q37" s="10"/>
    </row>
    <row r="38" spans="1:17" x14ac:dyDescent="0.25">
      <c r="A38" s="3" t="s">
        <v>24</v>
      </c>
      <c r="B38" s="3" t="s">
        <v>25</v>
      </c>
      <c r="C38" s="4">
        <v>2012</v>
      </c>
      <c r="D38" s="4">
        <v>4</v>
      </c>
      <c r="E38" s="4">
        <v>1</v>
      </c>
      <c r="F38" s="5">
        <v>10</v>
      </c>
      <c r="G38" s="12">
        <v>41153</v>
      </c>
      <c r="H38">
        <v>0</v>
      </c>
      <c r="I38">
        <v>30</v>
      </c>
      <c r="J38">
        <v>0.12874456894580402</v>
      </c>
      <c r="K38" s="10">
        <f t="shared" si="0"/>
        <v>0.18243105419620428</v>
      </c>
      <c r="L38">
        <v>1.8167744492720488</v>
      </c>
      <c r="M38">
        <v>14.447222349264431</v>
      </c>
      <c r="N38" s="10">
        <f t="shared" si="1"/>
        <v>1417</v>
      </c>
      <c r="O38" s="10">
        <f t="shared" si="2"/>
        <v>7.7231081838554791</v>
      </c>
      <c r="P38" s="10">
        <f t="shared" si="3"/>
        <v>61.41514220672309</v>
      </c>
      <c r="Q38" s="10">
        <f>SUM(O38:P41)</f>
        <v>128.48415609395911</v>
      </c>
    </row>
    <row r="39" spans="1:17" x14ac:dyDescent="0.25">
      <c r="A39" s="3" t="s">
        <v>24</v>
      </c>
      <c r="B39" s="3" t="s">
        <v>25</v>
      </c>
      <c r="C39" s="4">
        <v>2012</v>
      </c>
      <c r="D39" s="4">
        <v>4</v>
      </c>
      <c r="E39" s="4">
        <v>1</v>
      </c>
      <c r="F39" s="5">
        <v>10</v>
      </c>
      <c r="G39" s="12">
        <v>41153</v>
      </c>
      <c r="H39">
        <v>30</v>
      </c>
      <c r="I39">
        <v>60</v>
      </c>
      <c r="J39">
        <v>0.12737197816480372</v>
      </c>
      <c r="K39" s="10">
        <f t="shared" si="0"/>
        <v>0.17080582271900177</v>
      </c>
      <c r="M39">
        <v>5.6449636080062371</v>
      </c>
      <c r="N39" s="10">
        <f t="shared" si="1"/>
        <v>1341</v>
      </c>
      <c r="O39" s="10">
        <f t="shared" si="2"/>
        <v>0</v>
      </c>
      <c r="P39" s="10">
        <f t="shared" si="3"/>
        <v>22.709688595009091</v>
      </c>
      <c r="Q39" s="10"/>
    </row>
    <row r="40" spans="1:17" x14ac:dyDescent="0.25">
      <c r="A40" s="3" t="s">
        <v>24</v>
      </c>
      <c r="B40" s="3" t="s">
        <v>25</v>
      </c>
      <c r="C40" s="4">
        <v>2012</v>
      </c>
      <c r="D40" s="4">
        <v>4</v>
      </c>
      <c r="E40" s="4">
        <v>1</v>
      </c>
      <c r="F40" s="5">
        <v>10</v>
      </c>
      <c r="G40" s="12">
        <v>41153</v>
      </c>
      <c r="H40">
        <v>60</v>
      </c>
      <c r="I40">
        <v>90</v>
      </c>
      <c r="J40">
        <v>0.10754223173923395</v>
      </c>
      <c r="K40" s="10">
        <f t="shared" si="0"/>
        <v>0.14959124434927443</v>
      </c>
      <c r="M40">
        <v>7.2723443572051725</v>
      </c>
      <c r="N40" s="10">
        <f t="shared" si="1"/>
        <v>1391</v>
      </c>
      <c r="O40" s="10">
        <f t="shared" si="2"/>
        <v>0</v>
      </c>
      <c r="P40" s="10">
        <f t="shared" si="3"/>
        <v>30.347493002617181</v>
      </c>
      <c r="Q40" s="10"/>
    </row>
    <row r="41" spans="1:17" x14ac:dyDescent="0.25">
      <c r="A41" s="3" t="s">
        <v>24</v>
      </c>
      <c r="B41" s="3" t="s">
        <v>25</v>
      </c>
      <c r="C41" s="4">
        <v>2012</v>
      </c>
      <c r="D41" s="4">
        <v>4</v>
      </c>
      <c r="E41" s="4">
        <v>1</v>
      </c>
      <c r="F41" s="5">
        <v>10</v>
      </c>
      <c r="G41" s="12">
        <v>41153</v>
      </c>
      <c r="H41">
        <v>90</v>
      </c>
      <c r="I41">
        <v>120</v>
      </c>
      <c r="J41">
        <v>7.7093979115752026E-2</v>
      </c>
      <c r="K41" s="10">
        <f t="shared" si="0"/>
        <v>0.10793157076205284</v>
      </c>
      <c r="M41">
        <v>1.4973152632748279</v>
      </c>
      <c r="N41" s="10">
        <f t="shared" si="1"/>
        <v>1400</v>
      </c>
      <c r="O41" s="10">
        <f t="shared" si="2"/>
        <v>0</v>
      </c>
      <c r="P41" s="10">
        <f t="shared" si="3"/>
        <v>6.2887241057542766</v>
      </c>
      <c r="Q41" s="10"/>
    </row>
    <row r="42" spans="1:17" x14ac:dyDescent="0.25">
      <c r="A42" s="3" t="s">
        <v>24</v>
      </c>
      <c r="B42" s="3" t="s">
        <v>25</v>
      </c>
      <c r="C42" s="4">
        <v>2012</v>
      </c>
      <c r="D42" s="4">
        <v>10</v>
      </c>
      <c r="E42" s="4">
        <v>1</v>
      </c>
      <c r="F42" s="5">
        <v>11</v>
      </c>
      <c r="G42" s="12">
        <v>41153</v>
      </c>
      <c r="H42">
        <v>0</v>
      </c>
      <c r="I42">
        <v>30</v>
      </c>
      <c r="J42">
        <v>8.0454838017592789E-2</v>
      </c>
      <c r="K42" s="10">
        <f t="shared" si="0"/>
        <v>0.11400450547092898</v>
      </c>
      <c r="L42">
        <v>0.20253986984195094</v>
      </c>
      <c r="M42">
        <v>3.2809625974397481</v>
      </c>
      <c r="N42" s="10">
        <f t="shared" si="1"/>
        <v>1417</v>
      </c>
      <c r="O42" s="10">
        <f t="shared" si="2"/>
        <v>0.8609969866981334</v>
      </c>
      <c r="P42" s="10">
        <f t="shared" si="3"/>
        <v>13.947372001716369</v>
      </c>
      <c r="Q42" s="10">
        <f>SUM(O42:P45)</f>
        <v>23.267887027126832</v>
      </c>
    </row>
    <row r="43" spans="1:17" x14ac:dyDescent="0.25">
      <c r="A43" s="3" t="s">
        <v>24</v>
      </c>
      <c r="B43" s="3" t="s">
        <v>25</v>
      </c>
      <c r="C43" s="4">
        <v>2012</v>
      </c>
      <c r="D43" s="4">
        <v>10</v>
      </c>
      <c r="E43" s="4">
        <v>1</v>
      </c>
      <c r="F43" s="5">
        <v>11</v>
      </c>
      <c r="G43" s="12">
        <v>41153</v>
      </c>
      <c r="H43">
        <v>30</v>
      </c>
      <c r="I43">
        <v>60</v>
      </c>
      <c r="J43">
        <v>6.349557522123904E-2</v>
      </c>
      <c r="K43" s="10">
        <f t="shared" si="0"/>
        <v>8.5147566371681555E-2</v>
      </c>
      <c r="M43">
        <v>0.32901402654867257</v>
      </c>
      <c r="N43" s="10">
        <f t="shared" si="1"/>
        <v>1341</v>
      </c>
      <c r="O43" s="10">
        <f t="shared" si="2"/>
        <v>0</v>
      </c>
      <c r="P43" s="10">
        <f t="shared" si="3"/>
        <v>1.3236234288053097</v>
      </c>
      <c r="Q43" s="10"/>
    </row>
    <row r="44" spans="1:17" x14ac:dyDescent="0.25">
      <c r="A44" s="3" t="s">
        <v>24</v>
      </c>
      <c r="B44" s="3" t="s">
        <v>25</v>
      </c>
      <c r="C44" s="4">
        <v>2012</v>
      </c>
      <c r="D44" s="4">
        <v>10</v>
      </c>
      <c r="E44" s="4">
        <v>1</v>
      </c>
      <c r="F44" s="5">
        <v>11</v>
      </c>
      <c r="G44" s="12">
        <v>41153</v>
      </c>
      <c r="H44">
        <v>60</v>
      </c>
      <c r="I44">
        <v>90</v>
      </c>
      <c r="J44">
        <v>5.862207896857366E-2</v>
      </c>
      <c r="K44" s="10">
        <f t="shared" si="0"/>
        <v>8.154331184528596E-2</v>
      </c>
      <c r="M44">
        <v>0.90284857641686811</v>
      </c>
      <c r="N44" s="10">
        <f t="shared" si="1"/>
        <v>1391</v>
      </c>
      <c r="O44" s="10">
        <f t="shared" si="2"/>
        <v>0</v>
      </c>
      <c r="P44" s="10">
        <f t="shared" si="3"/>
        <v>3.7675871093875903</v>
      </c>
      <c r="Q44" s="10"/>
    </row>
    <row r="45" spans="1:17" x14ac:dyDescent="0.25">
      <c r="A45" s="3" t="s">
        <v>24</v>
      </c>
      <c r="B45" s="3" t="s">
        <v>25</v>
      </c>
      <c r="C45" s="4">
        <v>2012</v>
      </c>
      <c r="D45" s="4">
        <v>10</v>
      </c>
      <c r="E45" s="4">
        <v>1</v>
      </c>
      <c r="F45" s="5">
        <v>11</v>
      </c>
      <c r="G45" s="12">
        <v>41153</v>
      </c>
      <c r="H45">
        <v>90</v>
      </c>
      <c r="I45">
        <v>120</v>
      </c>
      <c r="J45">
        <v>5.5890297111988313E-2</v>
      </c>
      <c r="K45" s="10">
        <f t="shared" si="0"/>
        <v>7.8246415956783638E-2</v>
      </c>
      <c r="M45">
        <v>0.80197797631414913</v>
      </c>
      <c r="N45" s="10">
        <f t="shared" si="1"/>
        <v>1400</v>
      </c>
      <c r="O45" s="10">
        <f t="shared" si="2"/>
        <v>0</v>
      </c>
      <c r="P45" s="10">
        <f t="shared" si="3"/>
        <v>3.3683075005194265</v>
      </c>
      <c r="Q45" s="10"/>
    </row>
    <row r="46" spans="1:17" x14ac:dyDescent="0.25">
      <c r="A46" s="3" t="s">
        <v>24</v>
      </c>
      <c r="B46" s="3" t="s">
        <v>25</v>
      </c>
      <c r="C46" s="4">
        <v>2012</v>
      </c>
      <c r="D46" s="4">
        <v>8</v>
      </c>
      <c r="E46" s="4">
        <v>1</v>
      </c>
      <c r="F46" s="5">
        <v>12</v>
      </c>
      <c r="G46" s="12">
        <v>41153</v>
      </c>
      <c r="H46">
        <v>0</v>
      </c>
      <c r="I46">
        <v>30</v>
      </c>
      <c r="J46">
        <v>8.096468561584852E-2</v>
      </c>
      <c r="K46" s="10">
        <f t="shared" si="0"/>
        <v>0.11472695951765735</v>
      </c>
      <c r="L46">
        <v>0</v>
      </c>
      <c r="M46">
        <v>4.7908500000000016</v>
      </c>
      <c r="N46" s="10">
        <f t="shared" si="1"/>
        <v>1417</v>
      </c>
      <c r="O46" s="10">
        <f t="shared" si="2"/>
        <v>0</v>
      </c>
      <c r="P46" s="10">
        <f t="shared" si="3"/>
        <v>20.365903350000004</v>
      </c>
      <c r="Q46" s="10">
        <f>SUM(O46:P49)</f>
        <v>37.538695542048139</v>
      </c>
    </row>
    <row r="47" spans="1:17" x14ac:dyDescent="0.25">
      <c r="A47" s="3" t="s">
        <v>24</v>
      </c>
      <c r="B47" s="3" t="s">
        <v>25</v>
      </c>
      <c r="C47" s="4">
        <v>2012</v>
      </c>
      <c r="D47" s="4">
        <v>8</v>
      </c>
      <c r="E47" s="4">
        <v>1</v>
      </c>
      <c r="F47" s="5">
        <v>12</v>
      </c>
      <c r="G47" s="12">
        <v>41153</v>
      </c>
      <c r="H47">
        <v>30</v>
      </c>
      <c r="I47">
        <v>60</v>
      </c>
      <c r="J47">
        <v>6.3758389261744722E-2</v>
      </c>
      <c r="K47" s="10">
        <f t="shared" si="0"/>
        <v>8.5499999999999673E-2</v>
      </c>
      <c r="M47">
        <v>0.42667846756152117</v>
      </c>
      <c r="N47" s="10">
        <f t="shared" si="1"/>
        <v>1341</v>
      </c>
      <c r="O47" s="10">
        <f t="shared" si="2"/>
        <v>0</v>
      </c>
      <c r="P47" s="10">
        <f t="shared" si="3"/>
        <v>1.7165274749999995</v>
      </c>
      <c r="Q47" s="10"/>
    </row>
    <row r="48" spans="1:17" x14ac:dyDescent="0.25">
      <c r="A48" s="3" t="s">
        <v>24</v>
      </c>
      <c r="B48" s="3" t="s">
        <v>25</v>
      </c>
      <c r="C48" s="4">
        <v>2012</v>
      </c>
      <c r="D48" s="4">
        <v>8</v>
      </c>
      <c r="E48" s="4">
        <v>1</v>
      </c>
      <c r="F48" s="5">
        <v>12</v>
      </c>
      <c r="G48" s="12">
        <v>41153</v>
      </c>
      <c r="H48">
        <v>60</v>
      </c>
      <c r="I48">
        <v>90</v>
      </c>
      <c r="J48">
        <v>5.8823529411764636E-2</v>
      </c>
      <c r="K48" s="10">
        <f t="shared" si="0"/>
        <v>8.1823529411764614E-2</v>
      </c>
      <c r="M48">
        <v>2.0649647058823524</v>
      </c>
      <c r="N48" s="10">
        <f t="shared" si="1"/>
        <v>1391</v>
      </c>
      <c r="O48" s="10">
        <f t="shared" si="2"/>
        <v>0</v>
      </c>
      <c r="P48" s="10">
        <f t="shared" si="3"/>
        <v>8.6170977176470558</v>
      </c>
      <c r="Q48" s="10"/>
    </row>
    <row r="49" spans="1:17" x14ac:dyDescent="0.25">
      <c r="A49" s="3" t="s">
        <v>24</v>
      </c>
      <c r="B49" s="3" t="s">
        <v>25</v>
      </c>
      <c r="C49" s="4">
        <v>2012</v>
      </c>
      <c r="D49" s="4">
        <v>8</v>
      </c>
      <c r="E49" s="4">
        <v>1</v>
      </c>
      <c r="F49" s="5">
        <v>12</v>
      </c>
      <c r="G49" s="12">
        <v>41153</v>
      </c>
      <c r="H49">
        <v>90</v>
      </c>
      <c r="I49">
        <v>120</v>
      </c>
      <c r="J49">
        <v>5.490117787981634E-2</v>
      </c>
      <c r="K49" s="10">
        <f t="shared" si="0"/>
        <v>7.6861649031742876E-2</v>
      </c>
      <c r="M49">
        <v>1.6283730950954949</v>
      </c>
      <c r="N49" s="10">
        <f t="shared" si="1"/>
        <v>1400</v>
      </c>
      <c r="O49" s="10">
        <f t="shared" si="2"/>
        <v>0</v>
      </c>
      <c r="P49" s="10">
        <f t="shared" si="3"/>
        <v>6.839166999401078</v>
      </c>
      <c r="Q49" s="10"/>
    </row>
    <row r="50" spans="1:17" x14ac:dyDescent="0.25">
      <c r="A50" s="3" t="s">
        <v>24</v>
      </c>
      <c r="B50" s="3" t="s">
        <v>25</v>
      </c>
      <c r="C50" s="4">
        <v>2012</v>
      </c>
      <c r="D50" s="4">
        <v>1</v>
      </c>
      <c r="E50" s="4">
        <v>1</v>
      </c>
      <c r="F50" s="5">
        <v>13</v>
      </c>
      <c r="G50" s="12">
        <v>41153</v>
      </c>
      <c r="H50">
        <v>0</v>
      </c>
      <c r="I50">
        <v>30</v>
      </c>
      <c r="J50">
        <v>0.13327904451682943</v>
      </c>
      <c r="K50" s="10">
        <f t="shared" si="0"/>
        <v>0.18885640608034729</v>
      </c>
      <c r="L50">
        <v>0</v>
      </c>
      <c r="M50">
        <v>0</v>
      </c>
      <c r="N50" s="10">
        <f t="shared" si="1"/>
        <v>1417</v>
      </c>
      <c r="O50" s="10">
        <f t="shared" si="2"/>
        <v>0</v>
      </c>
      <c r="P50" s="10">
        <f t="shared" si="3"/>
        <v>0</v>
      </c>
      <c r="Q50" s="10">
        <f>SUM(O50:P53)</f>
        <v>38.620845760763466</v>
      </c>
    </row>
    <row r="51" spans="1:17" x14ac:dyDescent="0.25">
      <c r="A51" s="3" t="s">
        <v>24</v>
      </c>
      <c r="B51" s="3" t="s">
        <v>25</v>
      </c>
      <c r="C51" s="4">
        <v>2012</v>
      </c>
      <c r="D51" s="4">
        <v>1</v>
      </c>
      <c r="E51" s="4">
        <v>1</v>
      </c>
      <c r="F51" s="5">
        <v>13</v>
      </c>
      <c r="G51" s="12">
        <v>41153</v>
      </c>
      <c r="H51">
        <v>30</v>
      </c>
      <c r="I51">
        <v>60</v>
      </c>
      <c r="J51">
        <v>0.13573250212524793</v>
      </c>
      <c r="K51" s="10">
        <f t="shared" si="0"/>
        <v>0.18201728534995745</v>
      </c>
      <c r="M51">
        <v>4.6688520544063481</v>
      </c>
      <c r="N51" s="10">
        <f t="shared" si="1"/>
        <v>1341</v>
      </c>
      <c r="O51" s="10">
        <f t="shared" si="2"/>
        <v>0</v>
      </c>
      <c r="P51" s="10">
        <f t="shared" si="3"/>
        <v>18.782791814876738</v>
      </c>
      <c r="Q51" s="10"/>
    </row>
    <row r="52" spans="1:17" x14ac:dyDescent="0.25">
      <c r="A52" s="3" t="s">
        <v>24</v>
      </c>
      <c r="B52" s="3" t="s">
        <v>25</v>
      </c>
      <c r="C52" s="4">
        <v>2012</v>
      </c>
      <c r="D52" s="4">
        <v>1</v>
      </c>
      <c r="E52" s="4">
        <v>1</v>
      </c>
      <c r="F52" s="5">
        <v>13</v>
      </c>
      <c r="G52" s="12">
        <v>41153</v>
      </c>
      <c r="H52">
        <v>60</v>
      </c>
      <c r="I52">
        <v>90</v>
      </c>
      <c r="J52">
        <v>0.12400635930047681</v>
      </c>
      <c r="K52" s="10">
        <f t="shared" si="0"/>
        <v>0.17249284578696325</v>
      </c>
      <c r="M52">
        <v>2.8281735294117647</v>
      </c>
      <c r="N52" s="10">
        <f t="shared" si="1"/>
        <v>1391</v>
      </c>
      <c r="O52" s="10">
        <f t="shared" si="2"/>
        <v>0</v>
      </c>
      <c r="P52" s="10">
        <f t="shared" si="3"/>
        <v>11.801968138235292</v>
      </c>
      <c r="Q52" s="10"/>
    </row>
    <row r="53" spans="1:17" x14ac:dyDescent="0.25">
      <c r="A53" s="3" t="s">
        <v>24</v>
      </c>
      <c r="B53" s="3" t="s">
        <v>25</v>
      </c>
      <c r="C53" s="4">
        <v>2012</v>
      </c>
      <c r="D53" s="4">
        <v>1</v>
      </c>
      <c r="E53" s="4">
        <v>1</v>
      </c>
      <c r="F53" s="5">
        <v>13</v>
      </c>
      <c r="G53" s="12">
        <v>41153</v>
      </c>
      <c r="H53">
        <v>90</v>
      </c>
      <c r="I53">
        <v>120</v>
      </c>
      <c r="J53">
        <v>0.11636556854410189</v>
      </c>
      <c r="K53" s="10">
        <f t="shared" si="0"/>
        <v>0.16291179596174266</v>
      </c>
      <c r="M53">
        <v>1.9133537637265317</v>
      </c>
      <c r="N53" s="10">
        <f t="shared" si="1"/>
        <v>1400</v>
      </c>
      <c r="O53" s="10">
        <f t="shared" si="2"/>
        <v>0</v>
      </c>
      <c r="P53" s="10">
        <f t="shared" si="3"/>
        <v>8.0360858076514337</v>
      </c>
      <c r="Q53" s="10"/>
    </row>
    <row r="54" spans="1:17" x14ac:dyDescent="0.25">
      <c r="A54" s="3" t="s">
        <v>24</v>
      </c>
      <c r="B54" s="3" t="s">
        <v>25</v>
      </c>
      <c r="C54" s="4">
        <v>2012</v>
      </c>
      <c r="D54" s="4">
        <v>6</v>
      </c>
      <c r="E54" s="4">
        <v>1</v>
      </c>
      <c r="F54" s="5">
        <v>14</v>
      </c>
      <c r="G54" s="12">
        <v>41153</v>
      </c>
      <c r="H54">
        <v>0</v>
      </c>
      <c r="I54">
        <v>30</v>
      </c>
      <c r="J54">
        <v>6.357758620689663E-2</v>
      </c>
      <c r="K54" s="10">
        <f t="shared" si="0"/>
        <v>9.0089439655172521E-2</v>
      </c>
      <c r="L54">
        <v>0</v>
      </c>
      <c r="M54">
        <v>1.6627563038793107</v>
      </c>
      <c r="N54" s="10">
        <f t="shared" si="1"/>
        <v>1417</v>
      </c>
      <c r="O54" s="10">
        <f t="shared" si="2"/>
        <v>0</v>
      </c>
      <c r="P54" s="10">
        <f t="shared" si="3"/>
        <v>7.0683770477909498</v>
      </c>
      <c r="Q54" s="10">
        <f>SUM(O54:P57)</f>
        <v>41.821769419588549</v>
      </c>
    </row>
    <row r="55" spans="1:17" x14ac:dyDescent="0.25">
      <c r="A55" s="3" t="s">
        <v>24</v>
      </c>
      <c r="B55" s="3" t="s">
        <v>25</v>
      </c>
      <c r="C55" s="4">
        <v>2012</v>
      </c>
      <c r="D55" s="4">
        <v>6</v>
      </c>
      <c r="E55" s="4">
        <v>1</v>
      </c>
      <c r="F55" s="5">
        <v>14</v>
      </c>
      <c r="G55" s="12">
        <v>41153</v>
      </c>
      <c r="H55">
        <v>30</v>
      </c>
      <c r="I55">
        <v>60</v>
      </c>
      <c r="J55">
        <v>5.8311399068637283E-2</v>
      </c>
      <c r="K55" s="10">
        <f t="shared" si="0"/>
        <v>7.8195586151042593E-2</v>
      </c>
      <c r="M55">
        <v>0</v>
      </c>
      <c r="N55" s="10">
        <f t="shared" si="1"/>
        <v>1341</v>
      </c>
      <c r="O55" s="10">
        <f t="shared" si="2"/>
        <v>0</v>
      </c>
      <c r="P55" s="10">
        <f t="shared" si="3"/>
        <v>0</v>
      </c>
      <c r="Q55" s="10"/>
    </row>
    <row r="56" spans="1:17" x14ac:dyDescent="0.25">
      <c r="A56" s="3" t="s">
        <v>24</v>
      </c>
      <c r="B56" s="3" t="s">
        <v>25</v>
      </c>
      <c r="C56" s="4">
        <v>2012</v>
      </c>
      <c r="D56" s="4">
        <v>6</v>
      </c>
      <c r="E56" s="4">
        <v>1</v>
      </c>
      <c r="F56" s="5">
        <v>14</v>
      </c>
      <c r="G56" s="12">
        <v>41153</v>
      </c>
      <c r="H56">
        <v>60</v>
      </c>
      <c r="I56">
        <v>90</v>
      </c>
      <c r="J56">
        <v>5.5497198879551846E-2</v>
      </c>
      <c r="K56" s="10">
        <f t="shared" si="0"/>
        <v>7.7196603641456613E-2</v>
      </c>
      <c r="M56">
        <v>0.88578169642857141</v>
      </c>
      <c r="N56" s="10">
        <f t="shared" si="1"/>
        <v>1391</v>
      </c>
      <c r="O56" s="10">
        <f t="shared" si="2"/>
        <v>0</v>
      </c>
      <c r="P56" s="10">
        <f t="shared" si="3"/>
        <v>3.6963670191964284</v>
      </c>
      <c r="Q56" s="10"/>
    </row>
    <row r="57" spans="1:17" x14ac:dyDescent="0.25">
      <c r="A57" s="3" t="s">
        <v>24</v>
      </c>
      <c r="B57" s="3" t="s">
        <v>25</v>
      </c>
      <c r="C57" s="4">
        <v>2012</v>
      </c>
      <c r="D57" s="4">
        <v>6</v>
      </c>
      <c r="E57" s="4">
        <v>1</v>
      </c>
      <c r="F57" s="5">
        <v>14</v>
      </c>
      <c r="G57" s="12">
        <v>41153</v>
      </c>
      <c r="H57">
        <v>90</v>
      </c>
      <c r="I57">
        <v>120</v>
      </c>
      <c r="J57">
        <v>5.3179190751445352E-2</v>
      </c>
      <c r="K57" s="10">
        <f t="shared" si="0"/>
        <v>7.4450867052023501E-2</v>
      </c>
      <c r="M57">
        <v>7.3945298458574218</v>
      </c>
      <c r="N57" s="10">
        <f t="shared" si="1"/>
        <v>1400</v>
      </c>
      <c r="O57" s="10">
        <f t="shared" si="2"/>
        <v>0</v>
      </c>
      <c r="P57" s="10">
        <f t="shared" si="3"/>
        <v>31.057025352601169</v>
      </c>
      <c r="Q57" s="10"/>
    </row>
    <row r="58" spans="1:17" x14ac:dyDescent="0.25">
      <c r="A58" s="3" t="s">
        <v>24</v>
      </c>
      <c r="B58" s="3" t="s">
        <v>25</v>
      </c>
      <c r="C58" s="4">
        <v>2012</v>
      </c>
      <c r="D58" s="4">
        <v>3</v>
      </c>
      <c r="E58" s="4">
        <v>2</v>
      </c>
      <c r="F58" s="5">
        <v>15</v>
      </c>
      <c r="G58" s="12">
        <v>41153</v>
      </c>
      <c r="H58">
        <v>30</v>
      </c>
      <c r="I58">
        <v>60</v>
      </c>
      <c r="J58">
        <v>5.5722094868629821E-2</v>
      </c>
      <c r="K58" s="10">
        <f t="shared" si="0"/>
        <v>7.4723329218832596E-2</v>
      </c>
      <c r="M58">
        <v>0.28241936754246749</v>
      </c>
      <c r="N58" s="10">
        <f t="shared" si="1"/>
        <v>1341</v>
      </c>
      <c r="O58" s="10">
        <f t="shared" si="2"/>
        <v>0</v>
      </c>
      <c r="P58" s="10">
        <f t="shared" si="3"/>
        <v>1.1361731156233468</v>
      </c>
      <c r="Q58" s="10"/>
    </row>
    <row r="59" spans="1:17" x14ac:dyDescent="0.25">
      <c r="A59" s="3" t="s">
        <v>24</v>
      </c>
      <c r="B59" s="3" t="s">
        <v>25</v>
      </c>
      <c r="C59" s="4">
        <v>2012</v>
      </c>
      <c r="D59" s="4">
        <v>3</v>
      </c>
      <c r="E59" s="4">
        <v>2</v>
      </c>
      <c r="F59" s="5">
        <v>15</v>
      </c>
      <c r="G59" s="12">
        <v>41153</v>
      </c>
      <c r="H59">
        <v>60</v>
      </c>
      <c r="I59">
        <v>90</v>
      </c>
      <c r="J59">
        <v>5.1559872968428747E-2</v>
      </c>
      <c r="K59" s="10">
        <f t="shared" si="0"/>
        <v>7.1719783299084378E-2</v>
      </c>
      <c r="M59">
        <v>0.55368911202440996</v>
      </c>
      <c r="N59" s="10">
        <f t="shared" si="1"/>
        <v>1391</v>
      </c>
      <c r="O59" s="10">
        <f t="shared" si="2"/>
        <v>0</v>
      </c>
      <c r="P59" s="10">
        <f t="shared" si="3"/>
        <v>2.3105446644778627</v>
      </c>
      <c r="Q59" s="10"/>
    </row>
    <row r="60" spans="1:17" x14ac:dyDescent="0.25">
      <c r="A60" s="3" t="s">
        <v>24</v>
      </c>
      <c r="B60" s="3" t="s">
        <v>25</v>
      </c>
      <c r="C60" s="4">
        <v>2012</v>
      </c>
      <c r="D60" s="4">
        <v>3</v>
      </c>
      <c r="E60" s="4">
        <v>2</v>
      </c>
      <c r="F60" s="5">
        <v>15</v>
      </c>
      <c r="G60" s="12">
        <v>41153</v>
      </c>
      <c r="H60">
        <v>90</v>
      </c>
      <c r="I60">
        <v>120</v>
      </c>
      <c r="J60">
        <v>4.9595687331536221E-2</v>
      </c>
      <c r="K60" s="10">
        <f t="shared" si="0"/>
        <v>6.9433962264150703E-2</v>
      </c>
      <c r="M60">
        <v>0.28483547169811313</v>
      </c>
      <c r="N60" s="10">
        <f t="shared" si="1"/>
        <v>1400</v>
      </c>
      <c r="O60" s="10">
        <f t="shared" si="2"/>
        <v>0</v>
      </c>
      <c r="P60" s="10">
        <f t="shared" si="3"/>
        <v>1.1963089811320751</v>
      </c>
      <c r="Q60" s="10"/>
    </row>
    <row r="61" spans="1:17" x14ac:dyDescent="0.25">
      <c r="A61" s="3" t="s">
        <v>24</v>
      </c>
      <c r="B61" s="3" t="s">
        <v>25</v>
      </c>
      <c r="C61" s="4">
        <v>2012</v>
      </c>
      <c r="D61" s="4">
        <v>3</v>
      </c>
      <c r="E61" s="4">
        <v>2</v>
      </c>
      <c r="F61" s="5">
        <v>15</v>
      </c>
      <c r="G61" s="12">
        <v>41153</v>
      </c>
      <c r="H61">
        <v>0</v>
      </c>
      <c r="I61">
        <v>30</v>
      </c>
      <c r="J61">
        <v>4.2560865644724971E-2</v>
      </c>
      <c r="K61" s="10">
        <f t="shared" si="0"/>
        <v>6.0308746618575285E-2</v>
      </c>
      <c r="L61">
        <v>0.12545574391343553</v>
      </c>
      <c r="M61">
        <v>0.61806693417493241</v>
      </c>
      <c r="N61" s="10">
        <f t="shared" si="1"/>
        <v>1417</v>
      </c>
      <c r="O61" s="10">
        <f t="shared" si="2"/>
        <v>0.5333123673760144</v>
      </c>
      <c r="P61" s="10">
        <f t="shared" si="3"/>
        <v>2.6274025371776375</v>
      </c>
      <c r="Q61" s="10">
        <f>SUM(O61:P64)</f>
        <v>34.11206608509292</v>
      </c>
    </row>
    <row r="62" spans="1:17" x14ac:dyDescent="0.25">
      <c r="A62" s="3" t="s">
        <v>24</v>
      </c>
      <c r="B62" s="3" t="s">
        <v>25</v>
      </c>
      <c r="C62" s="4">
        <v>2012</v>
      </c>
      <c r="D62" s="4">
        <v>9</v>
      </c>
      <c r="E62" s="4">
        <v>2</v>
      </c>
      <c r="F62" s="5">
        <v>16</v>
      </c>
      <c r="G62" s="12">
        <v>41153</v>
      </c>
      <c r="H62">
        <v>0</v>
      </c>
      <c r="I62">
        <v>30</v>
      </c>
      <c r="J62">
        <v>7.1443068804546594E-2</v>
      </c>
      <c r="K62" s="10">
        <f t="shared" si="0"/>
        <v>0.10123482849604253</v>
      </c>
      <c r="L62">
        <v>0</v>
      </c>
      <c r="M62">
        <v>2.3264062749475682</v>
      </c>
      <c r="N62" s="10">
        <f t="shared" si="1"/>
        <v>1417</v>
      </c>
      <c r="O62" s="10">
        <f t="shared" si="2"/>
        <v>0</v>
      </c>
      <c r="P62" s="10">
        <f t="shared" si="3"/>
        <v>9.8895530748021105</v>
      </c>
      <c r="Q62" s="10">
        <f>SUM(O62:P65)</f>
        <v>32.142386805152931</v>
      </c>
    </row>
    <row r="63" spans="1:17" x14ac:dyDescent="0.25">
      <c r="A63" s="3" t="s">
        <v>24</v>
      </c>
      <c r="B63" s="3" t="s">
        <v>25</v>
      </c>
      <c r="C63" s="4">
        <v>2012</v>
      </c>
      <c r="D63" s="4">
        <v>9</v>
      </c>
      <c r="E63" s="4">
        <v>2</v>
      </c>
      <c r="F63" s="5">
        <v>16</v>
      </c>
      <c r="G63" s="12">
        <v>41153</v>
      </c>
      <c r="H63">
        <v>60</v>
      </c>
      <c r="I63">
        <v>90</v>
      </c>
      <c r="J63">
        <v>5.8441558441558267E-2</v>
      </c>
      <c r="K63" s="10">
        <f t="shared" si="0"/>
        <v>8.1292207792207555E-2</v>
      </c>
      <c r="M63">
        <v>0.53578690476190471</v>
      </c>
      <c r="N63" s="10">
        <f t="shared" si="1"/>
        <v>1391</v>
      </c>
      <c r="O63" s="10">
        <f t="shared" si="2"/>
        <v>0</v>
      </c>
      <c r="P63" s="10">
        <f t="shared" si="3"/>
        <v>2.2358387535714281</v>
      </c>
      <c r="Q63" s="10"/>
    </row>
    <row r="64" spans="1:17" x14ac:dyDescent="0.25">
      <c r="A64" s="3" t="s">
        <v>24</v>
      </c>
      <c r="B64" s="3" t="s">
        <v>25</v>
      </c>
      <c r="C64" s="4">
        <v>2012</v>
      </c>
      <c r="D64" s="4">
        <v>9</v>
      </c>
      <c r="E64" s="4">
        <v>2</v>
      </c>
      <c r="F64" s="5">
        <v>16</v>
      </c>
      <c r="G64" s="12">
        <v>41153</v>
      </c>
      <c r="H64">
        <v>90</v>
      </c>
      <c r="I64">
        <v>120</v>
      </c>
      <c r="J64">
        <v>5.6873822975518087E-2</v>
      </c>
      <c r="K64" s="10">
        <f t="shared" si="0"/>
        <v>7.9623352165725317E-2</v>
      </c>
      <c r="M64">
        <v>4.4823712743251747</v>
      </c>
      <c r="N64" s="10">
        <f t="shared" si="1"/>
        <v>1400</v>
      </c>
      <c r="O64" s="10">
        <f t="shared" si="2"/>
        <v>0</v>
      </c>
      <c r="P64" s="10">
        <f t="shared" si="3"/>
        <v>18.825959352165732</v>
      </c>
      <c r="Q64" s="10"/>
    </row>
    <row r="65" spans="1:17" x14ac:dyDescent="0.25">
      <c r="A65" s="3" t="s">
        <v>24</v>
      </c>
      <c r="B65" s="3" t="s">
        <v>25</v>
      </c>
      <c r="C65" s="4">
        <v>2012</v>
      </c>
      <c r="D65" s="4">
        <v>9</v>
      </c>
      <c r="E65" s="4">
        <v>2</v>
      </c>
      <c r="F65" s="5">
        <v>16</v>
      </c>
      <c r="G65" s="12">
        <v>41153</v>
      </c>
      <c r="H65">
        <v>30</v>
      </c>
      <c r="I65">
        <v>60</v>
      </c>
      <c r="J65">
        <v>5.912653975363942E-2</v>
      </c>
      <c r="K65" s="10">
        <f t="shared" si="0"/>
        <v>7.9288689809630469E-2</v>
      </c>
      <c r="M65">
        <v>0.29605658081373643</v>
      </c>
      <c r="N65" s="10">
        <f t="shared" si="1"/>
        <v>1341</v>
      </c>
      <c r="O65" s="10">
        <f t="shared" si="2"/>
        <v>0</v>
      </c>
      <c r="P65" s="10">
        <f t="shared" si="3"/>
        <v>1.1910356246136615</v>
      </c>
      <c r="Q65" s="10"/>
    </row>
    <row r="66" spans="1:17" x14ac:dyDescent="0.25">
      <c r="A66" s="3" t="s">
        <v>24</v>
      </c>
      <c r="B66" s="3" t="s">
        <v>25</v>
      </c>
      <c r="C66" s="4">
        <v>2012</v>
      </c>
      <c r="D66" s="4">
        <v>6</v>
      </c>
      <c r="E66" s="4">
        <v>2</v>
      </c>
      <c r="F66" s="5">
        <v>17</v>
      </c>
      <c r="G66" s="12">
        <v>41153</v>
      </c>
      <c r="H66">
        <v>0</v>
      </c>
      <c r="I66">
        <v>30</v>
      </c>
      <c r="J66">
        <v>6.9967266775777456E-2</v>
      </c>
      <c r="K66" s="10">
        <f t="shared" ref="K66:K129" si="4">J66*N66/1000</f>
        <v>9.914361702127665E-2</v>
      </c>
      <c r="L66">
        <v>0</v>
      </c>
      <c r="M66">
        <v>3.6718883592471352</v>
      </c>
      <c r="N66" s="10">
        <f t="shared" ref="N66:N129" si="5">IF(I66=30, 1417, IF(I66=60, 1341, IF(I66=90, 1391, IF(I66=120, 1400, 0))))</f>
        <v>1417</v>
      </c>
      <c r="O66" s="10">
        <f t="shared" si="2"/>
        <v>0</v>
      </c>
      <c r="P66" s="10">
        <f t="shared" si="3"/>
        <v>15.609197415159571</v>
      </c>
      <c r="Q66" s="10">
        <f>SUM(O66:P69)</f>
        <v>63.57344936433136</v>
      </c>
    </row>
    <row r="67" spans="1:17" x14ac:dyDescent="0.25">
      <c r="A67" s="3" t="s">
        <v>24</v>
      </c>
      <c r="B67" s="3" t="s">
        <v>25</v>
      </c>
      <c r="C67" s="4">
        <v>2012</v>
      </c>
      <c r="D67" s="4">
        <v>6</v>
      </c>
      <c r="E67" s="4">
        <v>2</v>
      </c>
      <c r="F67" s="5">
        <v>17</v>
      </c>
      <c r="G67" s="12">
        <v>41153</v>
      </c>
      <c r="H67">
        <v>90</v>
      </c>
      <c r="I67">
        <v>120</v>
      </c>
      <c r="J67">
        <v>6.9994034599324143E-2</v>
      </c>
      <c r="K67" s="10">
        <f t="shared" si="4"/>
        <v>9.7991648439053808E-2</v>
      </c>
      <c r="M67">
        <v>10.017057987008686</v>
      </c>
      <c r="N67" s="10">
        <f t="shared" si="5"/>
        <v>1400</v>
      </c>
      <c r="O67" s="10">
        <f t="shared" ref="O67:O130" si="6">($N67*3000)*L67*(1/1000000)</f>
        <v>0</v>
      </c>
      <c r="P67" s="10">
        <f t="shared" ref="P67:P130" si="7">($N67*3000)*M67*(1/1000000)</f>
        <v>42.07164354543648</v>
      </c>
      <c r="Q67" s="10"/>
    </row>
    <row r="68" spans="1:17" x14ac:dyDescent="0.25">
      <c r="A68" s="3" t="s">
        <v>24</v>
      </c>
      <c r="B68" s="3" t="s">
        <v>25</v>
      </c>
      <c r="C68" s="4">
        <v>2012</v>
      </c>
      <c r="D68" s="4">
        <v>6</v>
      </c>
      <c r="E68" s="4">
        <v>2</v>
      </c>
      <c r="F68" s="5">
        <v>17</v>
      </c>
      <c r="G68" s="12">
        <v>41153</v>
      </c>
      <c r="H68">
        <v>30</v>
      </c>
      <c r="I68">
        <v>60</v>
      </c>
      <c r="J68">
        <v>6.227616394747304E-2</v>
      </c>
      <c r="K68" s="10">
        <f t="shared" si="4"/>
        <v>8.3512335853561354E-2</v>
      </c>
      <c r="M68">
        <v>0.18806508489189547</v>
      </c>
      <c r="N68" s="10">
        <f t="shared" si="5"/>
        <v>1341</v>
      </c>
      <c r="O68" s="10">
        <f t="shared" si="6"/>
        <v>0</v>
      </c>
      <c r="P68" s="10">
        <f t="shared" si="7"/>
        <v>0.75658583652009548</v>
      </c>
      <c r="Q68" s="10"/>
    </row>
    <row r="69" spans="1:17" x14ac:dyDescent="0.25">
      <c r="A69" s="3" t="s">
        <v>24</v>
      </c>
      <c r="B69" s="3" t="s">
        <v>25</v>
      </c>
      <c r="C69" s="4">
        <v>2012</v>
      </c>
      <c r="D69" s="4">
        <v>6</v>
      </c>
      <c r="E69" s="4">
        <v>2</v>
      </c>
      <c r="F69" s="5">
        <v>17</v>
      </c>
      <c r="G69" s="12">
        <v>41153</v>
      </c>
      <c r="H69">
        <v>60</v>
      </c>
      <c r="I69">
        <v>90</v>
      </c>
      <c r="J69">
        <v>5.695703586913678E-2</v>
      </c>
      <c r="K69" s="10">
        <f t="shared" si="4"/>
        <v>7.9227236893969266E-2</v>
      </c>
      <c r="M69">
        <v>1.2307746386808565</v>
      </c>
      <c r="N69" s="10">
        <f t="shared" si="5"/>
        <v>1391</v>
      </c>
      <c r="O69" s="10">
        <f t="shared" si="6"/>
        <v>0</v>
      </c>
      <c r="P69" s="10">
        <f t="shared" si="7"/>
        <v>5.1360225672152131</v>
      </c>
      <c r="Q69" s="10"/>
    </row>
    <row r="70" spans="1:17" x14ac:dyDescent="0.25">
      <c r="A70" s="3" t="s">
        <v>24</v>
      </c>
      <c r="B70" s="3" t="s">
        <v>25</v>
      </c>
      <c r="C70" s="4">
        <v>2012</v>
      </c>
      <c r="D70" s="4">
        <v>1</v>
      </c>
      <c r="E70" s="4">
        <v>2</v>
      </c>
      <c r="F70" s="5">
        <v>18</v>
      </c>
      <c r="G70" s="12">
        <v>41153</v>
      </c>
      <c r="H70">
        <v>0</v>
      </c>
      <c r="I70">
        <v>30</v>
      </c>
      <c r="J70">
        <v>0.13021461297323364</v>
      </c>
      <c r="K70" s="10">
        <f t="shared" si="4"/>
        <v>0.18451410658307207</v>
      </c>
      <c r="L70">
        <v>4.8878365886986568E-2</v>
      </c>
      <c r="M70">
        <v>19.561509183345393</v>
      </c>
      <c r="N70" s="10">
        <f t="shared" si="5"/>
        <v>1417</v>
      </c>
      <c r="O70" s="10">
        <f t="shared" si="6"/>
        <v>0.2077819333855799</v>
      </c>
      <c r="P70" s="10">
        <f t="shared" si="7"/>
        <v>83.15597553840125</v>
      </c>
      <c r="Q70" s="10">
        <f>SUM(O70:P73)</f>
        <v>126.56383894914835</v>
      </c>
    </row>
    <row r="71" spans="1:17" x14ac:dyDescent="0.25">
      <c r="A71" s="3" t="s">
        <v>24</v>
      </c>
      <c r="B71" s="3" t="s">
        <v>25</v>
      </c>
      <c r="C71" s="4">
        <v>2012</v>
      </c>
      <c r="D71" s="4">
        <v>1</v>
      </c>
      <c r="E71" s="4">
        <v>2</v>
      </c>
      <c r="F71" s="5">
        <v>18</v>
      </c>
      <c r="G71" s="12">
        <v>41153</v>
      </c>
      <c r="H71">
        <v>30</v>
      </c>
      <c r="I71">
        <v>60</v>
      </c>
      <c r="J71">
        <v>0.12783251231527107</v>
      </c>
      <c r="K71" s="10">
        <f t="shared" si="4"/>
        <v>0.17142339901477852</v>
      </c>
      <c r="M71">
        <v>4.9956016461412167</v>
      </c>
      <c r="N71" s="10">
        <f t="shared" si="5"/>
        <v>1341</v>
      </c>
      <c r="O71" s="10">
        <f t="shared" si="6"/>
        <v>0</v>
      </c>
      <c r="P71" s="10">
        <f t="shared" si="7"/>
        <v>20.097305422426114</v>
      </c>
      <c r="Q71" s="10"/>
    </row>
    <row r="72" spans="1:17" x14ac:dyDescent="0.25">
      <c r="A72" s="3" t="s">
        <v>24</v>
      </c>
      <c r="B72" s="3" t="s">
        <v>25</v>
      </c>
      <c r="C72" s="4">
        <v>2012</v>
      </c>
      <c r="D72" s="4">
        <v>1</v>
      </c>
      <c r="E72" s="4">
        <v>2</v>
      </c>
      <c r="F72" s="5">
        <v>18</v>
      </c>
      <c r="G72" s="12">
        <v>41153</v>
      </c>
      <c r="H72">
        <v>60</v>
      </c>
      <c r="I72">
        <v>90</v>
      </c>
      <c r="J72">
        <v>0.12219393658875261</v>
      </c>
      <c r="K72" s="10">
        <f t="shared" si="4"/>
        <v>0.16997176579495488</v>
      </c>
      <c r="M72">
        <v>2.340945178585204</v>
      </c>
      <c r="N72" s="10">
        <f t="shared" si="5"/>
        <v>1391</v>
      </c>
      <c r="O72" s="10">
        <f t="shared" si="6"/>
        <v>0</v>
      </c>
      <c r="P72" s="10">
        <f t="shared" si="7"/>
        <v>9.7687642302360569</v>
      </c>
      <c r="Q72" s="10"/>
    </row>
    <row r="73" spans="1:17" x14ac:dyDescent="0.25">
      <c r="A73" s="3" t="s">
        <v>24</v>
      </c>
      <c r="B73" s="3" t="s">
        <v>25</v>
      </c>
      <c r="C73" s="4">
        <v>2012</v>
      </c>
      <c r="D73" s="4">
        <v>1</v>
      </c>
      <c r="E73" s="4">
        <v>2</v>
      </c>
      <c r="F73" s="5">
        <v>18</v>
      </c>
      <c r="G73" s="12">
        <v>41153</v>
      </c>
      <c r="H73">
        <v>90</v>
      </c>
      <c r="I73">
        <v>120</v>
      </c>
      <c r="J73">
        <v>0.11355226641998144</v>
      </c>
      <c r="K73" s="10">
        <f t="shared" si="4"/>
        <v>0.158973172987974</v>
      </c>
      <c r="M73">
        <v>3.1747647201665123</v>
      </c>
      <c r="N73" s="10">
        <f t="shared" si="5"/>
        <v>1400</v>
      </c>
      <c r="O73" s="10">
        <f t="shared" si="6"/>
        <v>0</v>
      </c>
      <c r="P73" s="10">
        <f t="shared" si="7"/>
        <v>13.334011824699351</v>
      </c>
      <c r="Q73" s="10"/>
    </row>
    <row r="74" spans="1:17" x14ac:dyDescent="0.25">
      <c r="A74" s="3" t="s">
        <v>24</v>
      </c>
      <c r="B74" s="3" t="s">
        <v>25</v>
      </c>
      <c r="C74" s="4">
        <v>2012</v>
      </c>
      <c r="D74" s="4">
        <v>7</v>
      </c>
      <c r="E74" s="4">
        <v>2</v>
      </c>
      <c r="F74" s="5">
        <v>19</v>
      </c>
      <c r="G74" s="12">
        <v>41153</v>
      </c>
      <c r="H74">
        <v>0</v>
      </c>
      <c r="I74">
        <v>30</v>
      </c>
      <c r="J74">
        <v>8.6264492041658494E-2</v>
      </c>
      <c r="K74" s="10">
        <f t="shared" si="4"/>
        <v>0.12223678522303008</v>
      </c>
      <c r="L74">
        <v>0.37683034649898467</v>
      </c>
      <c r="M74">
        <v>4.836988792821117</v>
      </c>
      <c r="N74" s="10">
        <f t="shared" si="5"/>
        <v>1417</v>
      </c>
      <c r="O74" s="10">
        <f t="shared" si="6"/>
        <v>1.6019058029671838</v>
      </c>
      <c r="P74" s="10">
        <f t="shared" si="7"/>
        <v>20.562039358282568</v>
      </c>
      <c r="Q74" s="10">
        <f>SUM(O74:P77)</f>
        <v>31.6219020822241</v>
      </c>
    </row>
    <row r="75" spans="1:17" x14ac:dyDescent="0.25">
      <c r="A75" s="3" t="s">
        <v>24</v>
      </c>
      <c r="B75" s="3" t="s">
        <v>25</v>
      </c>
      <c r="C75" s="4">
        <v>2012</v>
      </c>
      <c r="D75" s="4">
        <v>7</v>
      </c>
      <c r="E75" s="4">
        <v>2</v>
      </c>
      <c r="F75" s="5">
        <v>19</v>
      </c>
      <c r="G75" s="12">
        <v>41153</v>
      </c>
      <c r="H75">
        <v>60</v>
      </c>
      <c r="I75">
        <v>90</v>
      </c>
      <c r="J75">
        <v>6.2954947865433861E-2</v>
      </c>
      <c r="K75" s="10">
        <f t="shared" si="4"/>
        <v>8.7570332480818511E-2</v>
      </c>
      <c r="M75">
        <v>0.98687787723785181</v>
      </c>
      <c r="N75" s="10">
        <f t="shared" si="5"/>
        <v>1391</v>
      </c>
      <c r="O75" s="10">
        <f t="shared" si="6"/>
        <v>0</v>
      </c>
      <c r="P75" s="10">
        <f t="shared" si="7"/>
        <v>4.1182413817135552</v>
      </c>
      <c r="Q75" s="10"/>
    </row>
    <row r="76" spans="1:17" x14ac:dyDescent="0.25">
      <c r="A76" s="3" t="s">
        <v>24</v>
      </c>
      <c r="B76" s="3" t="s">
        <v>25</v>
      </c>
      <c r="C76" s="4">
        <v>2012</v>
      </c>
      <c r="D76" s="4">
        <v>7</v>
      </c>
      <c r="E76" s="4">
        <v>2</v>
      </c>
      <c r="F76" s="5">
        <v>19</v>
      </c>
      <c r="G76" s="12">
        <v>41153</v>
      </c>
      <c r="H76">
        <v>30</v>
      </c>
      <c r="I76">
        <v>60</v>
      </c>
      <c r="J76">
        <v>6.4177563661390047E-2</v>
      </c>
      <c r="K76" s="10">
        <f t="shared" si="4"/>
        <v>8.6062112869924046E-2</v>
      </c>
      <c r="M76">
        <v>0.77234965301674674</v>
      </c>
      <c r="N76" s="10">
        <f t="shared" si="5"/>
        <v>1341</v>
      </c>
      <c r="O76" s="10">
        <f t="shared" si="6"/>
        <v>0</v>
      </c>
      <c r="P76" s="10">
        <f t="shared" si="7"/>
        <v>3.1071626540863724</v>
      </c>
      <c r="Q76" s="10"/>
    </row>
    <row r="77" spans="1:17" x14ac:dyDescent="0.25">
      <c r="A77" s="3" t="s">
        <v>24</v>
      </c>
      <c r="B77" s="3" t="s">
        <v>25</v>
      </c>
      <c r="C77" s="4">
        <v>2012</v>
      </c>
      <c r="D77" s="4">
        <v>7</v>
      </c>
      <c r="E77" s="4">
        <v>2</v>
      </c>
      <c r="F77" s="5">
        <v>19</v>
      </c>
      <c r="G77" s="12">
        <v>41153</v>
      </c>
      <c r="H77">
        <v>90</v>
      </c>
      <c r="I77">
        <v>120</v>
      </c>
      <c r="J77">
        <v>5.3052325581395388E-2</v>
      </c>
      <c r="K77" s="10">
        <f t="shared" si="4"/>
        <v>7.427325581395354E-2</v>
      </c>
      <c r="M77">
        <v>0.53156021075581383</v>
      </c>
      <c r="N77" s="10">
        <f t="shared" si="5"/>
        <v>1400</v>
      </c>
      <c r="O77" s="10">
        <f t="shared" si="6"/>
        <v>0</v>
      </c>
      <c r="P77" s="10">
        <f t="shared" si="7"/>
        <v>2.2325528851744179</v>
      </c>
      <c r="Q77" s="10"/>
    </row>
    <row r="78" spans="1:17" x14ac:dyDescent="0.25">
      <c r="A78" s="3" t="s">
        <v>24</v>
      </c>
      <c r="B78" s="3" t="s">
        <v>25</v>
      </c>
      <c r="C78" s="4">
        <v>2012</v>
      </c>
      <c r="D78" s="4">
        <v>5</v>
      </c>
      <c r="E78" s="4">
        <v>2</v>
      </c>
      <c r="F78" s="4">
        <v>20</v>
      </c>
      <c r="G78" s="12">
        <v>41153</v>
      </c>
      <c r="H78">
        <v>30</v>
      </c>
      <c r="I78">
        <v>60</v>
      </c>
      <c r="J78">
        <v>0.12635474491144597</v>
      </c>
      <c r="K78" s="10">
        <f t="shared" si="4"/>
        <v>0.16944171292624904</v>
      </c>
      <c r="M78">
        <v>3.8141519164684112</v>
      </c>
      <c r="N78" s="10">
        <f t="shared" si="5"/>
        <v>1341</v>
      </c>
      <c r="O78" s="10">
        <f t="shared" si="6"/>
        <v>0</v>
      </c>
      <c r="P78" s="10">
        <f t="shared" si="7"/>
        <v>15.344333159952418</v>
      </c>
      <c r="Q78" s="10"/>
    </row>
    <row r="79" spans="1:17" x14ac:dyDescent="0.25">
      <c r="A79" s="3" t="s">
        <v>24</v>
      </c>
      <c r="B79" s="3" t="s">
        <v>25</v>
      </c>
      <c r="C79" s="4">
        <v>2012</v>
      </c>
      <c r="D79" s="3">
        <v>5</v>
      </c>
      <c r="E79" s="4">
        <v>2</v>
      </c>
      <c r="F79" s="3">
        <v>20</v>
      </c>
      <c r="G79" s="12">
        <v>41153</v>
      </c>
      <c r="H79">
        <v>60</v>
      </c>
      <c r="I79">
        <v>90</v>
      </c>
      <c r="J79">
        <v>0.12166370106761565</v>
      </c>
      <c r="K79" s="10">
        <f t="shared" si="4"/>
        <v>0.16923420818505339</v>
      </c>
      <c r="M79">
        <v>4.7971805604982194</v>
      </c>
      <c r="N79" s="10">
        <f t="shared" si="5"/>
        <v>1391</v>
      </c>
      <c r="O79" s="10">
        <f t="shared" si="6"/>
        <v>0</v>
      </c>
      <c r="P79" s="10">
        <f t="shared" si="7"/>
        <v>20.018634478959068</v>
      </c>
      <c r="Q79" s="10"/>
    </row>
    <row r="80" spans="1:17" x14ac:dyDescent="0.25">
      <c r="A80" s="3" t="s">
        <v>24</v>
      </c>
      <c r="B80" s="3" t="s">
        <v>25</v>
      </c>
      <c r="C80" s="4">
        <v>2012</v>
      </c>
      <c r="D80" s="3">
        <v>5</v>
      </c>
      <c r="E80" s="4">
        <v>2</v>
      </c>
      <c r="F80" s="3">
        <v>20</v>
      </c>
      <c r="G80" s="12">
        <v>41153</v>
      </c>
      <c r="H80">
        <v>90</v>
      </c>
      <c r="I80">
        <v>120</v>
      </c>
      <c r="J80">
        <v>0.11872946330777627</v>
      </c>
      <c r="K80" s="10">
        <f t="shared" si="4"/>
        <v>0.16622124863088678</v>
      </c>
      <c r="M80">
        <v>3.5391876889375675</v>
      </c>
      <c r="N80" s="10">
        <f t="shared" si="5"/>
        <v>1400</v>
      </c>
      <c r="O80" s="10">
        <f t="shared" si="6"/>
        <v>0</v>
      </c>
      <c r="P80" s="10">
        <f t="shared" si="7"/>
        <v>14.864588293537784</v>
      </c>
      <c r="Q80" s="10"/>
    </row>
    <row r="81" spans="1:17" x14ac:dyDescent="0.25">
      <c r="A81" s="3" t="s">
        <v>24</v>
      </c>
      <c r="B81" s="3" t="s">
        <v>25</v>
      </c>
      <c r="C81" s="4">
        <v>2012</v>
      </c>
      <c r="D81" s="4">
        <v>5</v>
      </c>
      <c r="E81" s="4">
        <v>2</v>
      </c>
      <c r="F81" s="5">
        <v>20</v>
      </c>
      <c r="G81" s="12">
        <v>41153</v>
      </c>
      <c r="H81">
        <v>0</v>
      </c>
      <c r="I81">
        <v>30</v>
      </c>
      <c r="J81">
        <v>0.11327475658988355</v>
      </c>
      <c r="K81" s="10">
        <f t="shared" si="4"/>
        <v>0.160510330087865</v>
      </c>
      <c r="L81">
        <v>3.3263437030000421E-3</v>
      </c>
      <c r="M81">
        <v>14.645891324309346</v>
      </c>
      <c r="N81" s="10">
        <f t="shared" si="5"/>
        <v>1417</v>
      </c>
      <c r="O81" s="10">
        <f t="shared" si="6"/>
        <v>1.4140287081453179E-2</v>
      </c>
      <c r="P81" s="10">
        <f t="shared" si="7"/>
        <v>62.259684019639025</v>
      </c>
      <c r="Q81" s="10">
        <f>SUM(O81:P84)</f>
        <v>80.854952922377052</v>
      </c>
    </row>
    <row r="82" spans="1:17" x14ac:dyDescent="0.25">
      <c r="A82" s="3" t="s">
        <v>24</v>
      </c>
      <c r="B82" s="3" t="s">
        <v>25</v>
      </c>
      <c r="C82" s="4">
        <v>2012</v>
      </c>
      <c r="D82" s="3">
        <v>13</v>
      </c>
      <c r="E82" s="4">
        <v>2</v>
      </c>
      <c r="F82" s="3">
        <v>21</v>
      </c>
      <c r="G82" s="12">
        <v>41153</v>
      </c>
      <c r="H82">
        <v>0</v>
      </c>
      <c r="I82">
        <v>30</v>
      </c>
      <c r="J82">
        <v>8.5171281088690654E-2</v>
      </c>
      <c r="K82" s="10">
        <f t="shared" si="4"/>
        <v>0.12068770530267466</v>
      </c>
      <c r="L82">
        <v>0.27875252346316276</v>
      </c>
      <c r="M82">
        <v>3.3919266737056146</v>
      </c>
      <c r="N82" s="10">
        <f t="shared" si="5"/>
        <v>1417</v>
      </c>
      <c r="O82" s="10">
        <f t="shared" si="6"/>
        <v>1.184976977241905</v>
      </c>
      <c r="P82" s="10">
        <f t="shared" si="7"/>
        <v>14.419080289922567</v>
      </c>
      <c r="Q82" s="10">
        <f>SUM(O82:P85)</f>
        <v>26.840094699781396</v>
      </c>
    </row>
    <row r="83" spans="1:17" x14ac:dyDescent="0.25">
      <c r="A83" s="3" t="s">
        <v>24</v>
      </c>
      <c r="B83" s="3" t="s">
        <v>25</v>
      </c>
      <c r="C83" s="4">
        <v>2012</v>
      </c>
      <c r="D83" s="3">
        <v>13</v>
      </c>
      <c r="E83" s="4">
        <v>2</v>
      </c>
      <c r="F83" s="3">
        <v>21</v>
      </c>
      <c r="G83" s="12">
        <v>41153</v>
      </c>
      <c r="H83">
        <v>90</v>
      </c>
      <c r="I83">
        <v>120</v>
      </c>
      <c r="J83">
        <v>7.647907647907648E-2</v>
      </c>
      <c r="K83" s="10">
        <f t="shared" si="4"/>
        <v>0.10707070707070707</v>
      </c>
      <c r="M83">
        <v>0.45754939874939865</v>
      </c>
      <c r="N83" s="10">
        <f t="shared" si="5"/>
        <v>1400</v>
      </c>
      <c r="O83" s="10">
        <f t="shared" si="6"/>
        <v>0</v>
      </c>
      <c r="P83" s="10">
        <f t="shared" si="7"/>
        <v>1.9217074747474743</v>
      </c>
      <c r="Q83" s="10"/>
    </row>
    <row r="84" spans="1:17" x14ac:dyDescent="0.25">
      <c r="A84" s="3" t="s">
        <v>24</v>
      </c>
      <c r="B84" s="3" t="s">
        <v>25</v>
      </c>
      <c r="C84" s="4">
        <v>2012</v>
      </c>
      <c r="D84" s="3">
        <v>13</v>
      </c>
      <c r="E84" s="4">
        <v>2</v>
      </c>
      <c r="F84" s="3">
        <v>21</v>
      </c>
      <c r="G84" s="12">
        <v>41153</v>
      </c>
      <c r="H84">
        <v>60</v>
      </c>
      <c r="I84">
        <v>90</v>
      </c>
      <c r="J84">
        <v>6.7636810821889673E-2</v>
      </c>
      <c r="K84" s="10">
        <f t="shared" si="4"/>
        <v>9.4082803853248534E-2</v>
      </c>
      <c r="M84">
        <v>0.25290291726446668</v>
      </c>
      <c r="N84" s="10">
        <f t="shared" si="5"/>
        <v>1391</v>
      </c>
      <c r="O84" s="10">
        <f t="shared" si="6"/>
        <v>0</v>
      </c>
      <c r="P84" s="10">
        <f t="shared" si="7"/>
        <v>1.0553638737446196</v>
      </c>
      <c r="Q84" s="10"/>
    </row>
    <row r="85" spans="1:17" x14ac:dyDescent="0.25">
      <c r="A85" s="3" t="s">
        <v>24</v>
      </c>
      <c r="B85" s="3" t="s">
        <v>25</v>
      </c>
      <c r="C85" s="4">
        <v>2012</v>
      </c>
      <c r="D85" s="3">
        <v>13</v>
      </c>
      <c r="E85" s="4">
        <v>2</v>
      </c>
      <c r="F85" s="3">
        <v>21</v>
      </c>
      <c r="G85" s="12">
        <v>41153</v>
      </c>
      <c r="H85">
        <v>30</v>
      </c>
      <c r="I85">
        <v>60</v>
      </c>
      <c r="J85">
        <v>7.01040253279058E-2</v>
      </c>
      <c r="K85" s="10">
        <f t="shared" si="4"/>
        <v>9.4009497964721675E-2</v>
      </c>
      <c r="M85">
        <v>2.0529371325192214</v>
      </c>
      <c r="N85" s="10">
        <f t="shared" si="5"/>
        <v>1341</v>
      </c>
      <c r="O85" s="10">
        <f t="shared" si="6"/>
        <v>0</v>
      </c>
      <c r="P85" s="10">
        <f t="shared" si="7"/>
        <v>8.2589660841248271</v>
      </c>
      <c r="Q85" s="10"/>
    </row>
    <row r="86" spans="1:17" x14ac:dyDescent="0.25">
      <c r="A86" s="3" t="s">
        <v>24</v>
      </c>
      <c r="B86" s="3" t="s">
        <v>25</v>
      </c>
      <c r="C86" s="4">
        <v>2012</v>
      </c>
      <c r="D86" s="3">
        <v>11</v>
      </c>
      <c r="E86" s="4">
        <v>2</v>
      </c>
      <c r="F86" s="3">
        <v>22</v>
      </c>
      <c r="G86" s="12">
        <v>41153</v>
      </c>
      <c r="H86">
        <v>0</v>
      </c>
      <c r="I86">
        <v>30</v>
      </c>
      <c r="J86">
        <v>0.12761506276150633</v>
      </c>
      <c r="K86" s="10">
        <f t="shared" si="4"/>
        <v>0.18083054393305448</v>
      </c>
      <c r="L86">
        <v>0.49133619595536965</v>
      </c>
      <c r="M86">
        <v>3.4954798814504882</v>
      </c>
      <c r="N86" s="10">
        <f t="shared" si="5"/>
        <v>1417</v>
      </c>
      <c r="O86" s="10">
        <f t="shared" si="6"/>
        <v>2.0886701690062761</v>
      </c>
      <c r="P86" s="10">
        <f t="shared" si="7"/>
        <v>14.859284976046025</v>
      </c>
      <c r="Q86" s="10">
        <f>SUM(O86:P89)</f>
        <v>57.293828498017525</v>
      </c>
    </row>
    <row r="87" spans="1:17" x14ac:dyDescent="0.25">
      <c r="A87" s="3" t="s">
        <v>24</v>
      </c>
      <c r="B87" s="3" t="s">
        <v>25</v>
      </c>
      <c r="C87" s="4">
        <v>2012</v>
      </c>
      <c r="D87" s="3">
        <v>11</v>
      </c>
      <c r="E87" s="4">
        <v>2</v>
      </c>
      <c r="F87" s="3">
        <v>22</v>
      </c>
      <c r="G87" s="12">
        <v>41153</v>
      </c>
      <c r="H87">
        <v>30</v>
      </c>
      <c r="I87">
        <v>60</v>
      </c>
      <c r="J87">
        <v>0.13380281690140852</v>
      </c>
      <c r="K87" s="10">
        <f t="shared" si="4"/>
        <v>0.17942957746478883</v>
      </c>
      <c r="M87">
        <v>5.5152660798122062</v>
      </c>
      <c r="N87" s="10">
        <f t="shared" si="5"/>
        <v>1341</v>
      </c>
      <c r="O87" s="10">
        <f t="shared" si="6"/>
        <v>0</v>
      </c>
      <c r="P87" s="10">
        <f t="shared" si="7"/>
        <v>22.187915439084502</v>
      </c>
      <c r="Q87" s="10"/>
    </row>
    <row r="88" spans="1:17" x14ac:dyDescent="0.25">
      <c r="A88" s="3" t="s">
        <v>24</v>
      </c>
      <c r="B88" s="3" t="s">
        <v>25</v>
      </c>
      <c r="C88" s="4">
        <v>2012</v>
      </c>
      <c r="D88" s="3">
        <v>11</v>
      </c>
      <c r="E88" s="4">
        <v>2</v>
      </c>
      <c r="F88" s="3">
        <v>22</v>
      </c>
      <c r="G88" s="12">
        <v>41153</v>
      </c>
      <c r="H88">
        <v>60</v>
      </c>
      <c r="I88">
        <v>90</v>
      </c>
      <c r="J88">
        <v>0.1250308261405674</v>
      </c>
      <c r="K88" s="10">
        <f t="shared" si="4"/>
        <v>0.17391787916152926</v>
      </c>
      <c r="M88">
        <v>2.5521532100287718</v>
      </c>
      <c r="N88" s="10">
        <f t="shared" si="5"/>
        <v>1391</v>
      </c>
      <c r="O88" s="10">
        <f t="shared" si="6"/>
        <v>0</v>
      </c>
      <c r="P88" s="10">
        <f t="shared" si="7"/>
        <v>10.650135345450064</v>
      </c>
      <c r="Q88" s="10"/>
    </row>
    <row r="89" spans="1:17" x14ac:dyDescent="0.25">
      <c r="A89" s="3" t="s">
        <v>24</v>
      </c>
      <c r="B89" s="3" t="s">
        <v>25</v>
      </c>
      <c r="C89" s="4">
        <v>2012</v>
      </c>
      <c r="D89" s="3">
        <v>11</v>
      </c>
      <c r="E89" s="4">
        <v>2</v>
      </c>
      <c r="F89" s="3">
        <v>22</v>
      </c>
      <c r="G89" s="12">
        <v>41153</v>
      </c>
      <c r="H89">
        <v>90</v>
      </c>
      <c r="I89">
        <v>120</v>
      </c>
      <c r="J89">
        <v>0.10812043795620462</v>
      </c>
      <c r="K89" s="10">
        <f t="shared" si="4"/>
        <v>0.15136861313868646</v>
      </c>
      <c r="M89">
        <v>1.7875768020073002</v>
      </c>
      <c r="N89" s="10">
        <f t="shared" si="5"/>
        <v>1400</v>
      </c>
      <c r="O89" s="10">
        <f t="shared" si="6"/>
        <v>0</v>
      </c>
      <c r="P89" s="10">
        <f t="shared" si="7"/>
        <v>7.5078225684306608</v>
      </c>
      <c r="Q89" s="10"/>
    </row>
    <row r="90" spans="1:17" x14ac:dyDescent="0.25">
      <c r="A90" s="3" t="s">
        <v>24</v>
      </c>
      <c r="B90" s="3" t="s">
        <v>25</v>
      </c>
      <c r="C90" s="4">
        <v>2012</v>
      </c>
      <c r="D90" s="3">
        <v>4</v>
      </c>
      <c r="E90" s="4">
        <v>2</v>
      </c>
      <c r="F90" s="3">
        <v>23</v>
      </c>
      <c r="G90" s="12">
        <v>41153</v>
      </c>
      <c r="H90">
        <v>30</v>
      </c>
      <c r="I90">
        <v>60</v>
      </c>
      <c r="J90">
        <v>0.12556504269211452</v>
      </c>
      <c r="K90" s="10">
        <f t="shared" si="4"/>
        <v>0.16838272225012557</v>
      </c>
      <c r="M90">
        <v>5.0980845052737314</v>
      </c>
      <c r="N90" s="10">
        <f t="shared" si="5"/>
        <v>1341</v>
      </c>
      <c r="O90" s="10">
        <f t="shared" si="6"/>
        <v>0</v>
      </c>
      <c r="P90" s="10">
        <f t="shared" si="7"/>
        <v>20.50959396471622</v>
      </c>
      <c r="Q90" s="10"/>
    </row>
    <row r="91" spans="1:17" x14ac:dyDescent="0.25">
      <c r="A91" s="3" t="s">
        <v>24</v>
      </c>
      <c r="B91" s="3" t="s">
        <v>25</v>
      </c>
      <c r="C91" s="4">
        <v>2012</v>
      </c>
      <c r="D91" s="3">
        <v>4</v>
      </c>
      <c r="E91" s="4">
        <v>2</v>
      </c>
      <c r="F91" s="3">
        <v>23</v>
      </c>
      <c r="G91" s="12">
        <v>41153</v>
      </c>
      <c r="H91">
        <v>0</v>
      </c>
      <c r="I91">
        <v>30</v>
      </c>
      <c r="J91">
        <v>0.11811703735694233</v>
      </c>
      <c r="K91" s="10">
        <f t="shared" si="4"/>
        <v>0.1673718419347873</v>
      </c>
      <c r="L91">
        <v>5.3024012092420643E-2</v>
      </c>
      <c r="M91">
        <v>7.3025051608723812</v>
      </c>
      <c r="N91" s="10">
        <f t="shared" si="5"/>
        <v>1417</v>
      </c>
      <c r="O91" s="10">
        <f t="shared" si="6"/>
        <v>0.22540507540488014</v>
      </c>
      <c r="P91" s="10">
        <f t="shared" si="7"/>
        <v>31.04294943886849</v>
      </c>
      <c r="Q91" s="10">
        <f>SUM(O91:P94)</f>
        <v>124.2051018243956</v>
      </c>
    </row>
    <row r="92" spans="1:17" x14ac:dyDescent="0.25">
      <c r="A92" s="3" t="s">
        <v>24</v>
      </c>
      <c r="B92" s="3" t="s">
        <v>25</v>
      </c>
      <c r="C92" s="4">
        <v>2012</v>
      </c>
      <c r="D92" s="3">
        <v>4</v>
      </c>
      <c r="E92" s="4">
        <v>2</v>
      </c>
      <c r="F92" s="3">
        <v>23</v>
      </c>
      <c r="G92" s="12">
        <v>41153</v>
      </c>
      <c r="H92">
        <v>60</v>
      </c>
      <c r="I92">
        <v>90</v>
      </c>
      <c r="J92">
        <v>0.1041789287816363</v>
      </c>
      <c r="K92" s="10">
        <f t="shared" si="4"/>
        <v>0.14491288993525608</v>
      </c>
      <c r="M92">
        <v>6.4866793604080835</v>
      </c>
      <c r="N92" s="10">
        <f t="shared" si="5"/>
        <v>1391</v>
      </c>
      <c r="O92" s="10">
        <f t="shared" si="6"/>
        <v>0</v>
      </c>
      <c r="P92" s="10">
        <f t="shared" si="7"/>
        <v>27.068912970982929</v>
      </c>
      <c r="Q92" s="10"/>
    </row>
    <row r="93" spans="1:17" x14ac:dyDescent="0.25">
      <c r="A93" s="3" t="s">
        <v>24</v>
      </c>
      <c r="B93" s="3" t="s">
        <v>25</v>
      </c>
      <c r="C93" s="4">
        <v>2012</v>
      </c>
      <c r="D93" s="3">
        <v>4</v>
      </c>
      <c r="E93" s="4">
        <v>2</v>
      </c>
      <c r="F93" s="3">
        <v>23</v>
      </c>
      <c r="G93" s="12">
        <v>41153</v>
      </c>
      <c r="H93">
        <v>90</v>
      </c>
      <c r="I93">
        <v>120</v>
      </c>
      <c r="J93">
        <v>6.5156304882332428E-2</v>
      </c>
      <c r="K93" s="10">
        <f t="shared" si="4"/>
        <v>9.1218826835265401E-2</v>
      </c>
      <c r="M93">
        <v>10.621951577684113</v>
      </c>
      <c r="N93" s="10">
        <f t="shared" si="5"/>
        <v>1400</v>
      </c>
      <c r="O93" s="10">
        <f t="shared" si="6"/>
        <v>0</v>
      </c>
      <c r="P93" s="10">
        <f t="shared" si="7"/>
        <v>44.612196626273274</v>
      </c>
      <c r="Q93" s="10"/>
    </row>
    <row r="94" spans="1:17" x14ac:dyDescent="0.25">
      <c r="A94" s="3" t="s">
        <v>24</v>
      </c>
      <c r="B94" s="3" t="s">
        <v>25</v>
      </c>
      <c r="C94" s="4">
        <v>2012</v>
      </c>
      <c r="D94" s="3">
        <v>2</v>
      </c>
      <c r="E94" s="4">
        <v>2</v>
      </c>
      <c r="F94" s="3">
        <v>24</v>
      </c>
      <c r="G94" s="12">
        <v>41153</v>
      </c>
      <c r="H94">
        <v>0</v>
      </c>
      <c r="I94">
        <v>30</v>
      </c>
      <c r="J94">
        <v>7.7196095829636296E-2</v>
      </c>
      <c r="K94" s="10">
        <f t="shared" si="4"/>
        <v>0.10938686779059463</v>
      </c>
      <c r="L94">
        <v>0.13833504880212955</v>
      </c>
      <c r="M94">
        <v>4.8618149659863956</v>
      </c>
      <c r="N94" s="10">
        <f t="shared" si="5"/>
        <v>1417</v>
      </c>
      <c r="O94" s="10">
        <f t="shared" si="6"/>
        <v>0.58806229245785269</v>
      </c>
      <c r="P94" s="10">
        <f t="shared" si="7"/>
        <v>20.667575420408166</v>
      </c>
      <c r="Q94" s="10">
        <f>SUM(O94:P97)</f>
        <v>43.167301913368235</v>
      </c>
    </row>
    <row r="95" spans="1:17" x14ac:dyDescent="0.25">
      <c r="A95" s="3" t="s">
        <v>24</v>
      </c>
      <c r="B95" s="3" t="s">
        <v>25</v>
      </c>
      <c r="C95" s="4">
        <v>2012</v>
      </c>
      <c r="D95" s="3">
        <v>2</v>
      </c>
      <c r="E95" s="4">
        <v>2</v>
      </c>
      <c r="F95" s="3">
        <v>24</v>
      </c>
      <c r="G95" s="12">
        <v>41153</v>
      </c>
      <c r="H95">
        <v>30</v>
      </c>
      <c r="I95">
        <v>60</v>
      </c>
      <c r="J95">
        <v>6.1088194853663319E-2</v>
      </c>
      <c r="K95" s="10">
        <f t="shared" si="4"/>
        <v>8.1919269298762518E-2</v>
      </c>
      <c r="M95">
        <v>0.70327114515812206</v>
      </c>
      <c r="N95" s="10">
        <f t="shared" si="5"/>
        <v>1341</v>
      </c>
      <c r="O95" s="10">
        <f t="shared" si="6"/>
        <v>0</v>
      </c>
      <c r="P95" s="10">
        <f t="shared" si="7"/>
        <v>2.8292598169711249</v>
      </c>
      <c r="Q95" s="10"/>
    </row>
    <row r="96" spans="1:17" x14ac:dyDescent="0.25">
      <c r="A96" s="3" t="s">
        <v>24</v>
      </c>
      <c r="B96" s="3" t="s">
        <v>25</v>
      </c>
      <c r="C96" s="4">
        <v>2012</v>
      </c>
      <c r="D96" s="3">
        <v>2</v>
      </c>
      <c r="E96" s="4">
        <v>2</v>
      </c>
      <c r="F96" s="3">
        <v>24</v>
      </c>
      <c r="G96" s="12">
        <v>41153</v>
      </c>
      <c r="H96">
        <v>60</v>
      </c>
      <c r="I96">
        <v>90</v>
      </c>
      <c r="J96">
        <v>5.8065924470639838E-2</v>
      </c>
      <c r="K96" s="10">
        <f t="shared" si="4"/>
        <v>8.0769700938660011E-2</v>
      </c>
      <c r="M96">
        <v>1.017954991632104</v>
      </c>
      <c r="N96" s="10">
        <f t="shared" si="5"/>
        <v>1391</v>
      </c>
      <c r="O96" s="10">
        <f t="shared" si="6"/>
        <v>0</v>
      </c>
      <c r="P96" s="10">
        <f t="shared" si="7"/>
        <v>4.2479261800807695</v>
      </c>
      <c r="Q96" s="10"/>
    </row>
    <row r="97" spans="1:17" x14ac:dyDescent="0.25">
      <c r="A97" s="3" t="s">
        <v>24</v>
      </c>
      <c r="B97" s="3" t="s">
        <v>25</v>
      </c>
      <c r="C97" s="4">
        <v>2012</v>
      </c>
      <c r="D97" s="3">
        <v>2</v>
      </c>
      <c r="E97" s="4">
        <v>2</v>
      </c>
      <c r="F97" s="3">
        <v>24</v>
      </c>
      <c r="G97" s="12">
        <v>41153</v>
      </c>
      <c r="H97">
        <v>90</v>
      </c>
      <c r="I97">
        <v>120</v>
      </c>
      <c r="J97">
        <v>5.5720801110449886E-2</v>
      </c>
      <c r="K97" s="10">
        <f t="shared" si="4"/>
        <v>7.8009121554629843E-2</v>
      </c>
      <c r="M97">
        <v>3.5320186198691252</v>
      </c>
      <c r="N97" s="10">
        <f t="shared" si="5"/>
        <v>1400</v>
      </c>
      <c r="O97" s="10">
        <f t="shared" si="6"/>
        <v>0</v>
      </c>
      <c r="P97" s="10">
        <f t="shared" si="7"/>
        <v>14.834478203450326</v>
      </c>
      <c r="Q97" s="10"/>
    </row>
    <row r="98" spans="1:17" x14ac:dyDescent="0.25">
      <c r="A98" s="3" t="s">
        <v>24</v>
      </c>
      <c r="B98" s="3" t="s">
        <v>25</v>
      </c>
      <c r="C98" s="4">
        <v>2012</v>
      </c>
      <c r="D98" s="3">
        <v>12</v>
      </c>
      <c r="E98" s="4">
        <v>2</v>
      </c>
      <c r="F98" s="3">
        <v>25</v>
      </c>
      <c r="G98" s="12">
        <v>41153</v>
      </c>
      <c r="H98">
        <v>0</v>
      </c>
      <c r="I98">
        <v>30</v>
      </c>
      <c r="J98">
        <v>8.2142857142857378E-2</v>
      </c>
      <c r="K98" s="10">
        <f t="shared" si="4"/>
        <v>0.1163964285714289</v>
      </c>
      <c r="L98">
        <v>0.54174642857142863</v>
      </c>
      <c r="M98">
        <v>2.0737869642857145</v>
      </c>
      <c r="N98" s="10">
        <f t="shared" si="5"/>
        <v>1417</v>
      </c>
      <c r="O98" s="10">
        <f t="shared" si="6"/>
        <v>2.3029640678571428</v>
      </c>
      <c r="P98" s="10">
        <f t="shared" si="7"/>
        <v>8.8156683851785704</v>
      </c>
      <c r="Q98" s="10">
        <f>SUM(O98:P101)</f>
        <v>13.854959042190277</v>
      </c>
    </row>
    <row r="99" spans="1:17" x14ac:dyDescent="0.25">
      <c r="A99" s="3" t="s">
        <v>24</v>
      </c>
      <c r="B99" s="3" t="s">
        <v>25</v>
      </c>
      <c r="C99" s="4">
        <v>2012</v>
      </c>
      <c r="D99" s="3">
        <v>12</v>
      </c>
      <c r="E99" s="4">
        <v>2</v>
      </c>
      <c r="F99" s="3">
        <v>25</v>
      </c>
      <c r="G99" s="12">
        <v>41153</v>
      </c>
      <c r="H99">
        <v>60</v>
      </c>
      <c r="I99">
        <v>90</v>
      </c>
      <c r="J99">
        <v>6.3316360416205433E-2</v>
      </c>
      <c r="K99" s="10">
        <f t="shared" si="4"/>
        <v>8.8073057338941746E-2</v>
      </c>
      <c r="M99">
        <v>0</v>
      </c>
      <c r="N99" s="10">
        <f t="shared" si="5"/>
        <v>1391</v>
      </c>
      <c r="O99" s="10">
        <f t="shared" si="6"/>
        <v>0</v>
      </c>
      <c r="P99" s="10">
        <f t="shared" si="7"/>
        <v>0</v>
      </c>
      <c r="Q99" s="10"/>
    </row>
    <row r="100" spans="1:17" x14ac:dyDescent="0.25">
      <c r="A100" s="3" t="s">
        <v>24</v>
      </c>
      <c r="B100" s="3" t="s">
        <v>25</v>
      </c>
      <c r="C100" s="4">
        <v>2012</v>
      </c>
      <c r="D100" s="3">
        <v>12</v>
      </c>
      <c r="E100" s="4">
        <v>2</v>
      </c>
      <c r="F100" s="3">
        <v>25</v>
      </c>
      <c r="G100" s="12">
        <v>41153</v>
      </c>
      <c r="H100">
        <v>90</v>
      </c>
      <c r="I100">
        <v>120</v>
      </c>
      <c r="J100">
        <v>6.2123859444768073E-2</v>
      </c>
      <c r="K100" s="10">
        <f t="shared" si="4"/>
        <v>8.69734032226753E-2</v>
      </c>
      <c r="M100">
        <v>0.28945277615996895</v>
      </c>
      <c r="N100" s="10">
        <f t="shared" si="5"/>
        <v>1400</v>
      </c>
      <c r="O100" s="10">
        <f t="shared" si="6"/>
        <v>0</v>
      </c>
      <c r="P100" s="10">
        <f t="shared" si="7"/>
        <v>1.2157016598718695</v>
      </c>
      <c r="Q100" s="10"/>
    </row>
    <row r="101" spans="1:17" x14ac:dyDescent="0.25">
      <c r="A101" s="3" t="s">
        <v>24</v>
      </c>
      <c r="B101" s="3" t="s">
        <v>25</v>
      </c>
      <c r="C101" s="4">
        <v>2012</v>
      </c>
      <c r="D101" s="3">
        <v>12</v>
      </c>
      <c r="E101" s="4">
        <v>2</v>
      </c>
      <c r="F101" s="3">
        <v>25</v>
      </c>
      <c r="G101" s="12">
        <v>41153</v>
      </c>
      <c r="H101">
        <v>30</v>
      </c>
      <c r="I101">
        <v>60</v>
      </c>
      <c r="J101">
        <v>5.7278815650334852E-2</v>
      </c>
      <c r="K101" s="10">
        <f t="shared" si="4"/>
        <v>7.6810891787099045E-2</v>
      </c>
      <c r="M101">
        <v>0.37798283104218067</v>
      </c>
      <c r="N101" s="10">
        <f t="shared" si="5"/>
        <v>1341</v>
      </c>
      <c r="O101" s="10">
        <f t="shared" si="6"/>
        <v>0</v>
      </c>
      <c r="P101" s="10">
        <f t="shared" si="7"/>
        <v>1.5206249292826926</v>
      </c>
      <c r="Q101" s="10"/>
    </row>
    <row r="102" spans="1:17" x14ac:dyDescent="0.25">
      <c r="A102" s="3" t="s">
        <v>24</v>
      </c>
      <c r="B102" s="3" t="s">
        <v>25</v>
      </c>
      <c r="C102" s="4">
        <v>2012</v>
      </c>
      <c r="D102" s="3">
        <v>14</v>
      </c>
      <c r="E102" s="4">
        <v>2</v>
      </c>
      <c r="F102" s="3">
        <v>26</v>
      </c>
      <c r="G102" s="12">
        <v>41153</v>
      </c>
      <c r="H102">
        <v>0</v>
      </c>
      <c r="I102">
        <v>30</v>
      </c>
      <c r="J102">
        <v>8.1335424602285683E-2</v>
      </c>
      <c r="K102" s="10">
        <f t="shared" si="4"/>
        <v>0.11525229666143882</v>
      </c>
      <c r="L102">
        <v>0.15457851968033465</v>
      </c>
      <c r="M102">
        <v>4.9020197027410575</v>
      </c>
      <c r="N102" s="10">
        <f t="shared" si="5"/>
        <v>1417</v>
      </c>
      <c r="O102" s="10">
        <f t="shared" si="6"/>
        <v>0.65711328716110262</v>
      </c>
      <c r="P102" s="10">
        <f t="shared" si="7"/>
        <v>20.838485756352235</v>
      </c>
      <c r="Q102" s="10">
        <f>SUM(O102:P105)</f>
        <v>29.099119438394698</v>
      </c>
    </row>
    <row r="103" spans="1:17" x14ac:dyDescent="0.25">
      <c r="A103" s="3" t="s">
        <v>24</v>
      </c>
      <c r="B103" s="3" t="s">
        <v>25</v>
      </c>
      <c r="C103" s="4">
        <v>2012</v>
      </c>
      <c r="D103" s="3">
        <v>14</v>
      </c>
      <c r="E103" s="4">
        <v>2</v>
      </c>
      <c r="F103" s="3">
        <v>26</v>
      </c>
      <c r="G103" s="12">
        <v>41153</v>
      </c>
      <c r="H103">
        <v>90</v>
      </c>
      <c r="I103">
        <v>120</v>
      </c>
      <c r="J103">
        <v>7.473663287616758E-2</v>
      </c>
      <c r="K103" s="10">
        <f t="shared" si="4"/>
        <v>0.10463128602663462</v>
      </c>
      <c r="M103">
        <v>1.2187861492082419</v>
      </c>
      <c r="N103" s="10">
        <f t="shared" si="5"/>
        <v>1400</v>
      </c>
      <c r="O103" s="10">
        <f t="shared" si="6"/>
        <v>0</v>
      </c>
      <c r="P103" s="10">
        <f t="shared" si="7"/>
        <v>5.118901826674616</v>
      </c>
      <c r="Q103" s="10"/>
    </row>
    <row r="104" spans="1:17" x14ac:dyDescent="0.25">
      <c r="A104" s="3" t="s">
        <v>24</v>
      </c>
      <c r="B104" s="3" t="s">
        <v>25</v>
      </c>
      <c r="C104" s="4">
        <v>2012</v>
      </c>
      <c r="D104" s="3">
        <v>14</v>
      </c>
      <c r="E104" s="4">
        <v>2</v>
      </c>
      <c r="F104" s="3">
        <v>26</v>
      </c>
      <c r="G104" s="12">
        <v>41153</v>
      </c>
      <c r="H104">
        <v>60</v>
      </c>
      <c r="I104">
        <v>90</v>
      </c>
      <c r="J104">
        <v>6.1730885616300225E-2</v>
      </c>
      <c r="K104" s="10">
        <f t="shared" si="4"/>
        <v>8.5867661892273614E-2</v>
      </c>
      <c r="M104">
        <v>0.35301747360634789</v>
      </c>
      <c r="N104" s="10">
        <f t="shared" si="5"/>
        <v>1391</v>
      </c>
      <c r="O104" s="10">
        <f t="shared" si="6"/>
        <v>0</v>
      </c>
      <c r="P104" s="10">
        <f t="shared" si="7"/>
        <v>1.4731419173592897</v>
      </c>
      <c r="Q104" s="10"/>
    </row>
    <row r="105" spans="1:17" x14ac:dyDescent="0.25">
      <c r="A105" s="3" t="s">
        <v>24</v>
      </c>
      <c r="B105" s="3" t="s">
        <v>25</v>
      </c>
      <c r="C105" s="4">
        <v>2012</v>
      </c>
      <c r="D105" s="3">
        <v>14</v>
      </c>
      <c r="E105" s="4">
        <v>2</v>
      </c>
      <c r="F105" s="3">
        <v>26</v>
      </c>
      <c r="G105" s="12">
        <v>41153</v>
      </c>
      <c r="H105">
        <v>30</v>
      </c>
      <c r="I105">
        <v>60</v>
      </c>
      <c r="J105">
        <v>6.2523540489642329E-2</v>
      </c>
      <c r="K105" s="10">
        <f t="shared" si="4"/>
        <v>8.3844067796610355E-2</v>
      </c>
      <c r="M105">
        <v>0.25142347771500312</v>
      </c>
      <c r="N105" s="10">
        <f t="shared" si="5"/>
        <v>1341</v>
      </c>
      <c r="O105" s="10">
        <f t="shared" si="6"/>
        <v>0</v>
      </c>
      <c r="P105" s="10">
        <f t="shared" si="7"/>
        <v>1.0114766508474575</v>
      </c>
      <c r="Q105" s="10"/>
    </row>
    <row r="106" spans="1:17" x14ac:dyDescent="0.25">
      <c r="A106" s="3" t="s">
        <v>24</v>
      </c>
      <c r="B106" s="3" t="s">
        <v>25</v>
      </c>
      <c r="C106" s="4">
        <v>2012</v>
      </c>
      <c r="D106" s="3">
        <v>8</v>
      </c>
      <c r="E106" s="4">
        <v>2</v>
      </c>
      <c r="F106" s="3">
        <v>27</v>
      </c>
      <c r="G106" s="12">
        <v>41153</v>
      </c>
      <c r="H106">
        <v>0</v>
      </c>
      <c r="I106">
        <v>30</v>
      </c>
      <c r="J106">
        <v>9.4795171185434235E-2</v>
      </c>
      <c r="K106" s="10">
        <f t="shared" si="4"/>
        <v>0.13432475756976031</v>
      </c>
      <c r="L106">
        <v>3.5156134969325147E-2</v>
      </c>
      <c r="M106">
        <v>1.7401122699386502</v>
      </c>
      <c r="N106" s="10">
        <f t="shared" si="5"/>
        <v>1417</v>
      </c>
      <c r="O106" s="10">
        <f t="shared" si="6"/>
        <v>0.14944872975460119</v>
      </c>
      <c r="P106" s="10">
        <f t="shared" si="7"/>
        <v>7.3972172595092021</v>
      </c>
      <c r="Q106" s="10">
        <f>SUM(O106:P109)</f>
        <v>9.4617938870864027</v>
      </c>
    </row>
    <row r="107" spans="1:17" x14ac:dyDescent="0.25">
      <c r="A107" s="3" t="s">
        <v>24</v>
      </c>
      <c r="B107" s="3" t="s">
        <v>25</v>
      </c>
      <c r="C107" s="4">
        <v>2012</v>
      </c>
      <c r="D107" s="3">
        <v>8</v>
      </c>
      <c r="E107" s="4">
        <v>2</v>
      </c>
      <c r="F107" s="3">
        <v>27</v>
      </c>
      <c r="G107" s="12">
        <v>41153</v>
      </c>
      <c r="H107">
        <v>30</v>
      </c>
      <c r="I107">
        <v>60</v>
      </c>
      <c r="J107">
        <v>6.0453869047619055E-2</v>
      </c>
      <c r="K107" s="10">
        <f t="shared" si="4"/>
        <v>8.1068638392857148E-2</v>
      </c>
      <c r="M107">
        <v>0.21275305369543654</v>
      </c>
      <c r="N107" s="10">
        <f t="shared" si="5"/>
        <v>1341</v>
      </c>
      <c r="O107" s="10">
        <f t="shared" si="6"/>
        <v>0</v>
      </c>
      <c r="P107" s="10">
        <f t="shared" si="7"/>
        <v>0.85590553501674127</v>
      </c>
      <c r="Q107" s="10"/>
    </row>
    <row r="108" spans="1:17" x14ac:dyDescent="0.25">
      <c r="A108" s="3" t="s">
        <v>24</v>
      </c>
      <c r="B108" s="3" t="s">
        <v>25</v>
      </c>
      <c r="C108" s="4">
        <v>2012</v>
      </c>
      <c r="D108" s="3">
        <v>8</v>
      </c>
      <c r="E108" s="4">
        <v>2</v>
      </c>
      <c r="F108" s="3">
        <v>27</v>
      </c>
      <c r="G108" s="12">
        <v>41153</v>
      </c>
      <c r="H108">
        <v>90</v>
      </c>
      <c r="I108">
        <v>120</v>
      </c>
      <c r="J108">
        <v>5.7897409852717137E-2</v>
      </c>
      <c r="K108" s="10">
        <f t="shared" si="4"/>
        <v>8.1056373793803982E-2</v>
      </c>
      <c r="M108">
        <v>9.958741323853057E-2</v>
      </c>
      <c r="N108" s="10">
        <f t="shared" si="5"/>
        <v>1400</v>
      </c>
      <c r="O108" s="10">
        <f t="shared" si="6"/>
        <v>0</v>
      </c>
      <c r="P108" s="10">
        <f t="shared" si="7"/>
        <v>0.41826713560182838</v>
      </c>
      <c r="Q108" s="10"/>
    </row>
    <row r="109" spans="1:17" x14ac:dyDescent="0.25">
      <c r="A109" s="3" t="s">
        <v>24</v>
      </c>
      <c r="B109" s="3" t="s">
        <v>25</v>
      </c>
      <c r="C109" s="4">
        <v>2012</v>
      </c>
      <c r="D109" s="3">
        <v>8</v>
      </c>
      <c r="E109" s="4">
        <v>2</v>
      </c>
      <c r="F109" s="3">
        <v>27</v>
      </c>
      <c r="G109" s="12">
        <v>41153</v>
      </c>
      <c r="H109">
        <v>60</v>
      </c>
      <c r="I109">
        <v>90</v>
      </c>
      <c r="J109">
        <v>5.7740747917070422E-2</v>
      </c>
      <c r="K109" s="10">
        <f t="shared" si="4"/>
        <v>8.0317380352644963E-2</v>
      </c>
      <c r="M109">
        <v>0.15359578892979395</v>
      </c>
      <c r="N109" s="10">
        <f t="shared" si="5"/>
        <v>1391</v>
      </c>
      <c r="O109" s="10">
        <f t="shared" si="6"/>
        <v>0</v>
      </c>
      <c r="P109" s="10">
        <f t="shared" si="7"/>
        <v>0.64095522720403009</v>
      </c>
      <c r="Q109" s="10"/>
    </row>
    <row r="110" spans="1:17" x14ac:dyDescent="0.25">
      <c r="A110" s="3" t="s">
        <v>24</v>
      </c>
      <c r="B110" s="3" t="s">
        <v>25</v>
      </c>
      <c r="C110" s="4">
        <v>2012</v>
      </c>
      <c r="D110" s="3">
        <v>10</v>
      </c>
      <c r="E110" s="4">
        <v>2</v>
      </c>
      <c r="F110" s="3">
        <v>28</v>
      </c>
      <c r="G110" s="12">
        <v>41153</v>
      </c>
      <c r="H110">
        <v>0</v>
      </c>
      <c r="I110">
        <v>30</v>
      </c>
      <c r="J110">
        <v>8.7256371814092848E-2</v>
      </c>
      <c r="K110" s="10">
        <f t="shared" si="4"/>
        <v>0.12364227886056957</v>
      </c>
      <c r="L110">
        <v>0</v>
      </c>
      <c r="M110">
        <v>3.59379344327836</v>
      </c>
      <c r="N110" s="10">
        <f t="shared" si="5"/>
        <v>1417</v>
      </c>
      <c r="O110" s="10">
        <f t="shared" si="6"/>
        <v>0</v>
      </c>
      <c r="P110" s="10">
        <f t="shared" si="7"/>
        <v>15.277215927376309</v>
      </c>
      <c r="Q110" s="10">
        <f>SUM(O110:P113)</f>
        <v>19.424190665004538</v>
      </c>
    </row>
    <row r="111" spans="1:17" x14ac:dyDescent="0.25">
      <c r="A111" s="3" t="s">
        <v>24</v>
      </c>
      <c r="B111" s="3" t="s">
        <v>25</v>
      </c>
      <c r="C111" s="4">
        <v>2012</v>
      </c>
      <c r="D111" s="3">
        <v>10</v>
      </c>
      <c r="E111" s="4">
        <v>2</v>
      </c>
      <c r="F111" s="3">
        <v>28</v>
      </c>
      <c r="G111" s="12">
        <v>41153</v>
      </c>
      <c r="H111">
        <v>60</v>
      </c>
      <c r="I111">
        <v>90</v>
      </c>
      <c r="J111">
        <v>6.2435606841129226E-2</v>
      </c>
      <c r="K111" s="10">
        <f t="shared" si="4"/>
        <v>8.6847929116010761E-2</v>
      </c>
      <c r="M111">
        <v>0.34926369942990587</v>
      </c>
      <c r="N111" s="10">
        <f t="shared" si="5"/>
        <v>1391</v>
      </c>
      <c r="O111" s="10">
        <f t="shared" si="6"/>
        <v>0</v>
      </c>
      <c r="P111" s="10">
        <f t="shared" si="7"/>
        <v>1.4574774177209973</v>
      </c>
      <c r="Q111" s="10"/>
    </row>
    <row r="112" spans="1:17" x14ac:dyDescent="0.25">
      <c r="A112" s="3" t="s">
        <v>24</v>
      </c>
      <c r="B112" s="3" t="s">
        <v>25</v>
      </c>
      <c r="C112" s="4">
        <v>2012</v>
      </c>
      <c r="D112" s="3">
        <v>10</v>
      </c>
      <c r="E112" s="4">
        <v>2</v>
      </c>
      <c r="F112" s="3">
        <v>28</v>
      </c>
      <c r="G112" s="12">
        <v>41153</v>
      </c>
      <c r="H112">
        <v>30</v>
      </c>
      <c r="I112">
        <v>60</v>
      </c>
      <c r="J112">
        <v>6.376948512045337E-2</v>
      </c>
      <c r="K112" s="10">
        <f t="shared" si="4"/>
        <v>8.5514879546527964E-2</v>
      </c>
      <c r="M112">
        <v>0.21941174618170362</v>
      </c>
      <c r="N112" s="10">
        <f t="shared" si="5"/>
        <v>1341</v>
      </c>
      <c r="O112" s="10">
        <f t="shared" si="6"/>
        <v>0</v>
      </c>
      <c r="P112" s="10">
        <f t="shared" si="7"/>
        <v>0.88269345488899364</v>
      </c>
      <c r="Q112" s="10"/>
    </row>
    <row r="113" spans="1:17" x14ac:dyDescent="0.25">
      <c r="A113" s="3" t="s">
        <v>24</v>
      </c>
      <c r="B113" s="3" t="s">
        <v>25</v>
      </c>
      <c r="C113" s="4">
        <v>2012</v>
      </c>
      <c r="D113" s="3">
        <v>10</v>
      </c>
      <c r="E113" s="4">
        <v>2</v>
      </c>
      <c r="F113" s="3">
        <v>28</v>
      </c>
      <c r="G113" s="12">
        <v>41153</v>
      </c>
      <c r="H113">
        <v>90</v>
      </c>
      <c r="I113">
        <v>120</v>
      </c>
      <c r="J113">
        <v>5.8167815160113295E-2</v>
      </c>
      <c r="K113" s="10">
        <f t="shared" si="4"/>
        <v>8.1434941224158605E-2</v>
      </c>
      <c r="M113">
        <v>0.43019139643291437</v>
      </c>
      <c r="N113" s="10">
        <f t="shared" si="5"/>
        <v>1400</v>
      </c>
      <c r="O113" s="10">
        <f t="shared" si="6"/>
        <v>0</v>
      </c>
      <c r="P113" s="10">
        <f t="shared" si="7"/>
        <v>1.8068038650182403</v>
      </c>
      <c r="Q113" s="10"/>
    </row>
    <row r="114" spans="1:17" x14ac:dyDescent="0.25">
      <c r="A114" s="3" t="s">
        <v>24</v>
      </c>
      <c r="B114" s="3" t="s">
        <v>25</v>
      </c>
      <c r="C114" s="4">
        <v>2012</v>
      </c>
      <c r="D114" s="3">
        <v>10</v>
      </c>
      <c r="E114" s="3">
        <v>3</v>
      </c>
      <c r="F114" s="3">
        <v>29</v>
      </c>
      <c r="G114" s="12">
        <v>41153</v>
      </c>
      <c r="H114">
        <v>0</v>
      </c>
      <c r="I114">
        <v>30</v>
      </c>
      <c r="J114">
        <v>8.1515752368363142E-2</v>
      </c>
      <c r="K114" s="10">
        <f t="shared" si="4"/>
        <v>0.11550782110597058</v>
      </c>
      <c r="L114">
        <v>0</v>
      </c>
      <c r="M114">
        <v>4.1212489351545862</v>
      </c>
      <c r="N114" s="10">
        <f t="shared" si="5"/>
        <v>1417</v>
      </c>
      <c r="O114" s="10">
        <f t="shared" si="6"/>
        <v>0</v>
      </c>
      <c r="P114" s="10">
        <f t="shared" si="7"/>
        <v>17.519429223342147</v>
      </c>
      <c r="Q114" s="10">
        <f>SUM(O114:P117)</f>
        <v>26.603225455367344</v>
      </c>
    </row>
    <row r="115" spans="1:17" x14ac:dyDescent="0.25">
      <c r="A115" s="3" t="s">
        <v>24</v>
      </c>
      <c r="B115" s="3" t="s">
        <v>25</v>
      </c>
      <c r="C115" s="4">
        <v>2012</v>
      </c>
      <c r="D115" s="3">
        <v>10</v>
      </c>
      <c r="E115" s="3">
        <v>3</v>
      </c>
      <c r="F115" s="3">
        <v>29</v>
      </c>
      <c r="G115" s="12">
        <v>41153</v>
      </c>
      <c r="H115">
        <v>30</v>
      </c>
      <c r="I115">
        <v>60</v>
      </c>
      <c r="J115">
        <v>6.3100961538461647E-2</v>
      </c>
      <c r="K115" s="10">
        <f t="shared" si="4"/>
        <v>8.4618389423077076E-2</v>
      </c>
      <c r="M115">
        <v>0.24125736177884627</v>
      </c>
      <c r="N115" s="10">
        <f t="shared" si="5"/>
        <v>1341</v>
      </c>
      <c r="O115" s="10">
        <f t="shared" si="6"/>
        <v>0</v>
      </c>
      <c r="P115" s="10">
        <f t="shared" si="7"/>
        <v>0.97057836643629858</v>
      </c>
      <c r="Q115" s="10"/>
    </row>
    <row r="116" spans="1:17" x14ac:dyDescent="0.25">
      <c r="A116" s="3" t="s">
        <v>24</v>
      </c>
      <c r="B116" s="3" t="s">
        <v>25</v>
      </c>
      <c r="C116" s="4">
        <v>2012</v>
      </c>
      <c r="D116" s="3">
        <v>10</v>
      </c>
      <c r="E116" s="3">
        <v>3</v>
      </c>
      <c r="F116" s="3">
        <v>29</v>
      </c>
      <c r="G116" s="12">
        <v>41153</v>
      </c>
      <c r="H116">
        <v>60</v>
      </c>
      <c r="I116">
        <v>90</v>
      </c>
      <c r="J116">
        <v>5.4664289958407421E-2</v>
      </c>
      <c r="K116" s="10">
        <f t="shared" si="4"/>
        <v>7.6038027332144723E-2</v>
      </c>
      <c r="M116">
        <v>0.49073560110913039</v>
      </c>
      <c r="N116" s="10">
        <f t="shared" si="5"/>
        <v>1391</v>
      </c>
      <c r="O116" s="10">
        <f t="shared" si="6"/>
        <v>0</v>
      </c>
      <c r="P116" s="10">
        <f t="shared" si="7"/>
        <v>2.0478396634284008</v>
      </c>
      <c r="Q116" s="10"/>
    </row>
    <row r="117" spans="1:17" x14ac:dyDescent="0.25">
      <c r="A117" s="3" t="s">
        <v>24</v>
      </c>
      <c r="B117" s="3" t="s">
        <v>25</v>
      </c>
      <c r="C117" s="4">
        <v>2012</v>
      </c>
      <c r="D117" s="3">
        <v>10</v>
      </c>
      <c r="E117" s="3">
        <v>3</v>
      </c>
      <c r="F117" s="3">
        <v>29</v>
      </c>
      <c r="G117" s="12">
        <v>41153</v>
      </c>
      <c r="H117">
        <v>90</v>
      </c>
      <c r="I117">
        <v>120</v>
      </c>
      <c r="J117">
        <v>5.0154320987654495E-2</v>
      </c>
      <c r="K117" s="10">
        <f t="shared" si="4"/>
        <v>7.0216049382716292E-2</v>
      </c>
      <c r="M117">
        <v>1.4441376671810702</v>
      </c>
      <c r="N117" s="10">
        <f t="shared" si="5"/>
        <v>1400</v>
      </c>
      <c r="O117" s="10">
        <f t="shared" si="6"/>
        <v>0</v>
      </c>
      <c r="P117" s="10">
        <f t="shared" si="7"/>
        <v>6.0653782021604945</v>
      </c>
      <c r="Q117" s="10"/>
    </row>
    <row r="118" spans="1:17" x14ac:dyDescent="0.25">
      <c r="A118" s="3" t="s">
        <v>24</v>
      </c>
      <c r="B118" s="3" t="s">
        <v>25</v>
      </c>
      <c r="C118" s="4">
        <v>2012</v>
      </c>
      <c r="D118" s="3">
        <v>8</v>
      </c>
      <c r="E118" s="3">
        <v>3</v>
      </c>
      <c r="F118" s="3">
        <v>30</v>
      </c>
      <c r="G118" s="12">
        <v>41153</v>
      </c>
      <c r="H118">
        <v>0</v>
      </c>
      <c r="I118">
        <v>30</v>
      </c>
      <c r="J118">
        <v>9.2216799383508755E-2</v>
      </c>
      <c r="K118" s="10">
        <f t="shared" si="4"/>
        <v>0.1306712047264319</v>
      </c>
      <c r="L118">
        <v>0</v>
      </c>
      <c r="M118">
        <v>2.5857536004794923</v>
      </c>
      <c r="N118" s="10">
        <f t="shared" si="5"/>
        <v>1417</v>
      </c>
      <c r="O118" s="10">
        <f t="shared" si="6"/>
        <v>0</v>
      </c>
      <c r="P118" s="10">
        <f t="shared" si="7"/>
        <v>10.992038555638322</v>
      </c>
      <c r="Q118" s="10">
        <f>SUM(O118:P121)</f>
        <v>20.23176929548795</v>
      </c>
    </row>
    <row r="119" spans="1:17" x14ac:dyDescent="0.25">
      <c r="A119" s="3" t="s">
        <v>24</v>
      </c>
      <c r="B119" s="3" t="s">
        <v>25</v>
      </c>
      <c r="C119" s="4">
        <v>2012</v>
      </c>
      <c r="D119" s="3">
        <v>8</v>
      </c>
      <c r="E119" s="3">
        <v>3</v>
      </c>
      <c r="F119" s="3">
        <v>30</v>
      </c>
      <c r="G119" s="12">
        <v>41153</v>
      </c>
      <c r="H119">
        <v>30</v>
      </c>
      <c r="I119">
        <v>60</v>
      </c>
      <c r="J119">
        <v>6.408317580340267E-2</v>
      </c>
      <c r="K119" s="10">
        <f t="shared" si="4"/>
        <v>8.5935538752362983E-2</v>
      </c>
      <c r="M119">
        <v>0.34632775677378697</v>
      </c>
      <c r="N119" s="10">
        <f t="shared" si="5"/>
        <v>1341</v>
      </c>
      <c r="O119" s="10">
        <f t="shared" si="6"/>
        <v>0</v>
      </c>
      <c r="P119" s="10">
        <f t="shared" si="7"/>
        <v>1.3932765655009447</v>
      </c>
      <c r="Q119" s="10"/>
    </row>
    <row r="120" spans="1:17" x14ac:dyDescent="0.25">
      <c r="A120" s="3" t="s">
        <v>24</v>
      </c>
      <c r="B120" s="3" t="s">
        <v>25</v>
      </c>
      <c r="C120" s="4">
        <v>2012</v>
      </c>
      <c r="D120" s="3">
        <v>8</v>
      </c>
      <c r="E120" s="3">
        <v>3</v>
      </c>
      <c r="F120" s="3">
        <v>30</v>
      </c>
      <c r="G120" s="12">
        <v>41153</v>
      </c>
      <c r="H120">
        <v>90</v>
      </c>
      <c r="I120">
        <v>120</v>
      </c>
      <c r="J120">
        <v>5.6688417618270814E-2</v>
      </c>
      <c r="K120" s="10">
        <f t="shared" si="4"/>
        <v>7.936378466557914E-2</v>
      </c>
      <c r="M120">
        <v>0.36969726073953241</v>
      </c>
      <c r="N120" s="10">
        <f t="shared" si="5"/>
        <v>1400</v>
      </c>
      <c r="O120" s="10">
        <f t="shared" si="6"/>
        <v>0</v>
      </c>
      <c r="P120" s="10">
        <f t="shared" si="7"/>
        <v>1.5527284951060361</v>
      </c>
      <c r="Q120" s="10"/>
    </row>
    <row r="121" spans="1:17" x14ac:dyDescent="0.25">
      <c r="A121" s="3" t="s">
        <v>24</v>
      </c>
      <c r="B121" s="3" t="s">
        <v>25</v>
      </c>
      <c r="C121" s="4">
        <v>2012</v>
      </c>
      <c r="D121" s="3">
        <v>8</v>
      </c>
      <c r="E121" s="3">
        <v>3</v>
      </c>
      <c r="F121" s="3">
        <v>30</v>
      </c>
      <c r="G121" s="12">
        <v>41153</v>
      </c>
      <c r="H121">
        <v>60</v>
      </c>
      <c r="I121">
        <v>90</v>
      </c>
      <c r="J121">
        <v>5.489393375511701E-2</v>
      </c>
      <c r="K121" s="10">
        <f t="shared" si="4"/>
        <v>7.6357461853367767E-2</v>
      </c>
      <c r="M121">
        <v>1.5082016964396474</v>
      </c>
      <c r="N121" s="10">
        <f t="shared" si="5"/>
        <v>1391</v>
      </c>
      <c r="O121" s="10">
        <f t="shared" si="6"/>
        <v>0</v>
      </c>
      <c r="P121" s="10">
        <f t="shared" si="7"/>
        <v>6.2937256792426481</v>
      </c>
      <c r="Q121" s="10"/>
    </row>
    <row r="122" spans="1:17" x14ac:dyDescent="0.25">
      <c r="A122" s="3" t="s">
        <v>24</v>
      </c>
      <c r="B122" s="3" t="s">
        <v>25</v>
      </c>
      <c r="C122" s="4">
        <v>2012</v>
      </c>
      <c r="D122" s="3">
        <v>5</v>
      </c>
      <c r="E122" s="3">
        <v>3</v>
      </c>
      <c r="F122" s="3">
        <v>31</v>
      </c>
      <c r="G122" s="12">
        <v>41153</v>
      </c>
      <c r="H122">
        <v>0</v>
      </c>
      <c r="I122">
        <v>30</v>
      </c>
      <c r="J122">
        <v>0.1318801089918257</v>
      </c>
      <c r="K122" s="10">
        <f t="shared" si="4"/>
        <v>0.18687411444141702</v>
      </c>
      <c r="L122">
        <v>0.1173227429609446</v>
      </c>
      <c r="M122">
        <v>10.109632888283381</v>
      </c>
      <c r="N122" s="10">
        <f t="shared" si="5"/>
        <v>1417</v>
      </c>
      <c r="O122" s="10">
        <f t="shared" si="6"/>
        <v>0.49873898032697545</v>
      </c>
      <c r="P122" s="10">
        <f t="shared" si="7"/>
        <v>42.976049408092649</v>
      </c>
      <c r="Q122" s="10">
        <f>SUM(O122:P125)</f>
        <v>77.666090614058319</v>
      </c>
    </row>
    <row r="123" spans="1:17" x14ac:dyDescent="0.25">
      <c r="A123" s="3" t="s">
        <v>24</v>
      </c>
      <c r="B123" s="3" t="s">
        <v>25</v>
      </c>
      <c r="C123" s="4">
        <v>2012</v>
      </c>
      <c r="D123" s="3">
        <v>5</v>
      </c>
      <c r="E123" s="3">
        <v>3</v>
      </c>
      <c r="F123" s="3">
        <v>31</v>
      </c>
      <c r="G123" s="12">
        <v>41153</v>
      </c>
      <c r="H123">
        <v>90</v>
      </c>
      <c r="I123">
        <v>120</v>
      </c>
      <c r="J123">
        <v>0.1328713467912023</v>
      </c>
      <c r="K123" s="10">
        <f t="shared" si="4"/>
        <v>0.18601988550768322</v>
      </c>
      <c r="M123">
        <v>2.3067110475042689</v>
      </c>
      <c r="N123" s="10">
        <f t="shared" si="5"/>
        <v>1400</v>
      </c>
      <c r="O123" s="10">
        <f t="shared" si="6"/>
        <v>0</v>
      </c>
      <c r="P123" s="10">
        <f t="shared" si="7"/>
        <v>9.688186399517928</v>
      </c>
      <c r="Q123" s="10"/>
    </row>
    <row r="124" spans="1:17" x14ac:dyDescent="0.25">
      <c r="A124" s="3" t="s">
        <v>24</v>
      </c>
      <c r="B124" s="3" t="s">
        <v>25</v>
      </c>
      <c r="C124" s="4">
        <v>2012</v>
      </c>
      <c r="D124" s="3">
        <v>5</v>
      </c>
      <c r="E124" s="3">
        <v>3</v>
      </c>
      <c r="F124" s="3">
        <v>31</v>
      </c>
      <c r="G124" s="12">
        <v>41153</v>
      </c>
      <c r="H124">
        <v>30</v>
      </c>
      <c r="I124">
        <v>60</v>
      </c>
      <c r="J124">
        <v>0.13623702203089416</v>
      </c>
      <c r="K124" s="10">
        <f t="shared" si="4"/>
        <v>0.18269384654342907</v>
      </c>
      <c r="M124">
        <v>3.7664024605385338</v>
      </c>
      <c r="N124" s="10">
        <f t="shared" si="5"/>
        <v>1341</v>
      </c>
      <c r="O124" s="10">
        <f t="shared" si="6"/>
        <v>0</v>
      </c>
      <c r="P124" s="10">
        <f t="shared" si="7"/>
        <v>15.152237098746522</v>
      </c>
      <c r="Q124" s="10"/>
    </row>
    <row r="125" spans="1:17" x14ac:dyDescent="0.25">
      <c r="A125" s="3" t="s">
        <v>24</v>
      </c>
      <c r="B125" s="3" t="s">
        <v>25</v>
      </c>
      <c r="C125" s="4">
        <v>2012</v>
      </c>
      <c r="D125" s="3">
        <v>5</v>
      </c>
      <c r="E125" s="3">
        <v>3</v>
      </c>
      <c r="F125" s="3">
        <v>31</v>
      </c>
      <c r="G125" s="12">
        <v>41153</v>
      </c>
      <c r="H125">
        <v>60</v>
      </c>
      <c r="I125">
        <v>90</v>
      </c>
      <c r="J125">
        <v>0.12564417177914103</v>
      </c>
      <c r="K125" s="10">
        <f t="shared" si="4"/>
        <v>0.17477104294478515</v>
      </c>
      <c r="M125">
        <v>2.2408048711656439</v>
      </c>
      <c r="N125" s="10">
        <f t="shared" si="5"/>
        <v>1391</v>
      </c>
      <c r="O125" s="10">
        <f t="shared" si="6"/>
        <v>0</v>
      </c>
      <c r="P125" s="10">
        <f t="shared" si="7"/>
        <v>9.3508787273742318</v>
      </c>
      <c r="Q125" s="10"/>
    </row>
    <row r="126" spans="1:17" x14ac:dyDescent="0.25">
      <c r="A126" s="3" t="s">
        <v>24</v>
      </c>
      <c r="B126" s="3" t="s">
        <v>25</v>
      </c>
      <c r="C126" s="4">
        <v>2012</v>
      </c>
      <c r="D126" s="3">
        <v>7</v>
      </c>
      <c r="E126" s="3">
        <v>3</v>
      </c>
      <c r="F126" s="3">
        <v>32</v>
      </c>
      <c r="G126" s="12">
        <v>41153</v>
      </c>
      <c r="H126">
        <v>0</v>
      </c>
      <c r="I126">
        <v>30</v>
      </c>
      <c r="J126">
        <v>8.1776333604115986E-2</v>
      </c>
      <c r="K126" s="10">
        <f t="shared" si="4"/>
        <v>0.11587706471703235</v>
      </c>
      <c r="L126">
        <v>0</v>
      </c>
      <c r="M126">
        <v>3.8379293302644646</v>
      </c>
      <c r="N126" s="10">
        <f t="shared" si="5"/>
        <v>1417</v>
      </c>
      <c r="O126" s="10">
        <f t="shared" si="6"/>
        <v>0</v>
      </c>
      <c r="P126" s="10">
        <f t="shared" si="7"/>
        <v>16.31503758295424</v>
      </c>
      <c r="Q126" s="10">
        <f>SUM(O126:P129)</f>
        <v>22.426295026378597</v>
      </c>
    </row>
    <row r="127" spans="1:17" x14ac:dyDescent="0.25">
      <c r="A127" s="3" t="s">
        <v>24</v>
      </c>
      <c r="B127" s="3" t="s">
        <v>25</v>
      </c>
      <c r="C127" s="4">
        <v>2012</v>
      </c>
      <c r="D127" s="3">
        <v>7</v>
      </c>
      <c r="E127" s="3">
        <v>3</v>
      </c>
      <c r="F127" s="3">
        <v>32</v>
      </c>
      <c r="G127" s="12">
        <v>41153</v>
      </c>
      <c r="H127">
        <v>30</v>
      </c>
      <c r="I127">
        <v>60</v>
      </c>
      <c r="J127">
        <v>6.5422768068020859E-2</v>
      </c>
      <c r="K127" s="10">
        <f t="shared" si="4"/>
        <v>8.7731931979215971E-2</v>
      </c>
      <c r="M127">
        <v>0.20991828845851049</v>
      </c>
      <c r="N127" s="10">
        <f t="shared" si="5"/>
        <v>1341</v>
      </c>
      <c r="O127" s="10">
        <f t="shared" si="6"/>
        <v>0</v>
      </c>
      <c r="P127" s="10">
        <f t="shared" si="7"/>
        <v>0.84450127446858769</v>
      </c>
      <c r="Q127" s="10"/>
    </row>
    <row r="128" spans="1:17" x14ac:dyDescent="0.25">
      <c r="A128" s="3" t="s">
        <v>24</v>
      </c>
      <c r="B128" s="3" t="s">
        <v>25</v>
      </c>
      <c r="C128" s="4">
        <v>2012</v>
      </c>
      <c r="D128" s="3">
        <v>7</v>
      </c>
      <c r="E128" s="3">
        <v>3</v>
      </c>
      <c r="F128" s="3">
        <v>32</v>
      </c>
      <c r="G128" s="12">
        <v>41153</v>
      </c>
      <c r="H128">
        <v>90</v>
      </c>
      <c r="I128">
        <v>120</v>
      </c>
      <c r="J128">
        <v>6.21879255560598E-2</v>
      </c>
      <c r="K128" s="10">
        <f t="shared" si="4"/>
        <v>8.7063095778483715E-2</v>
      </c>
      <c r="M128">
        <v>0.11982882433045848</v>
      </c>
      <c r="N128" s="10">
        <f t="shared" si="5"/>
        <v>1400</v>
      </c>
      <c r="O128" s="10">
        <f t="shared" si="6"/>
        <v>0</v>
      </c>
      <c r="P128" s="10">
        <f t="shared" si="7"/>
        <v>0.50328106218792557</v>
      </c>
      <c r="Q128" s="10"/>
    </row>
    <row r="129" spans="1:17" x14ac:dyDescent="0.25">
      <c r="A129" s="3" t="s">
        <v>24</v>
      </c>
      <c r="B129" s="3" t="s">
        <v>25</v>
      </c>
      <c r="C129" s="4">
        <v>2012</v>
      </c>
      <c r="D129" s="3">
        <v>7</v>
      </c>
      <c r="E129" s="3">
        <v>3</v>
      </c>
      <c r="F129" s="3">
        <v>32</v>
      </c>
      <c r="G129" s="12">
        <v>41153</v>
      </c>
      <c r="H129">
        <v>60</v>
      </c>
      <c r="I129">
        <v>90</v>
      </c>
      <c r="J129">
        <v>6.2346185397867245E-2</v>
      </c>
      <c r="K129" s="10">
        <f t="shared" si="4"/>
        <v>8.6723543888433341E-2</v>
      </c>
      <c r="M129">
        <v>1.1414989472245012</v>
      </c>
      <c r="N129" s="10">
        <f t="shared" si="5"/>
        <v>1391</v>
      </c>
      <c r="O129" s="10">
        <f t="shared" si="6"/>
        <v>0</v>
      </c>
      <c r="P129" s="10">
        <f t="shared" si="7"/>
        <v>4.7634751067678431</v>
      </c>
      <c r="Q129" s="10"/>
    </row>
    <row r="130" spans="1:17" x14ac:dyDescent="0.25">
      <c r="A130" s="3" t="s">
        <v>24</v>
      </c>
      <c r="B130" s="3" t="s">
        <v>25</v>
      </c>
      <c r="C130" s="4">
        <v>2012</v>
      </c>
      <c r="D130" s="3">
        <v>2</v>
      </c>
      <c r="E130" s="3">
        <v>3</v>
      </c>
      <c r="F130" s="3">
        <v>33</v>
      </c>
      <c r="G130" s="12">
        <v>41153</v>
      </c>
      <c r="H130">
        <v>0</v>
      </c>
      <c r="I130">
        <v>30</v>
      </c>
      <c r="J130">
        <v>7.3141724479682799E-2</v>
      </c>
      <c r="K130" s="10">
        <f t="shared" ref="K130:K193" si="8">J130*N130/1000</f>
        <v>0.10364182358771051</v>
      </c>
      <c r="L130">
        <v>8.0438810703666958E-2</v>
      </c>
      <c r="M130">
        <v>11.052837938553022</v>
      </c>
      <c r="N130" s="10">
        <f t="shared" ref="N130:N193" si="9">IF(I130=30, 1417, IF(I130=60, 1341, IF(I130=90, 1391, IF(I130=120, 1400, 0))))</f>
        <v>1417</v>
      </c>
      <c r="O130" s="10">
        <f t="shared" si="6"/>
        <v>0.34194538430128824</v>
      </c>
      <c r="P130" s="10">
        <f t="shared" si="7"/>
        <v>46.985614076788892</v>
      </c>
      <c r="Q130" s="10">
        <f>SUM(O130:P133)</f>
        <v>132.96882291977798</v>
      </c>
    </row>
    <row r="131" spans="1:17" x14ac:dyDescent="0.25">
      <c r="A131" s="3" t="s">
        <v>24</v>
      </c>
      <c r="B131" s="3" t="s">
        <v>25</v>
      </c>
      <c r="C131" s="4">
        <v>2012</v>
      </c>
      <c r="D131" s="3">
        <v>2</v>
      </c>
      <c r="E131" s="3">
        <v>3</v>
      </c>
      <c r="F131" s="3">
        <v>33</v>
      </c>
      <c r="G131" s="12">
        <v>41153</v>
      </c>
      <c r="H131">
        <v>60</v>
      </c>
      <c r="I131">
        <v>90</v>
      </c>
      <c r="J131">
        <v>6.1901252763448773E-2</v>
      </c>
      <c r="K131" s="10">
        <f t="shared" si="8"/>
        <v>8.610464259395724E-2</v>
      </c>
      <c r="M131">
        <v>3.8238352616064852</v>
      </c>
      <c r="N131" s="10">
        <f t="shared" si="9"/>
        <v>1391</v>
      </c>
      <c r="O131" s="10">
        <f t="shared" ref="O131:O194" si="10">($N131*3000)*L131*(1/1000000)</f>
        <v>0</v>
      </c>
      <c r="P131" s="10">
        <f t="shared" ref="P131:P194" si="11">($N131*3000)*M131*(1/1000000)</f>
        <v>15.956864546683862</v>
      </c>
      <c r="Q131" s="10"/>
    </row>
    <row r="132" spans="1:17" x14ac:dyDescent="0.25">
      <c r="A132" s="3" t="s">
        <v>24</v>
      </c>
      <c r="B132" s="3" t="s">
        <v>25</v>
      </c>
      <c r="C132" s="4">
        <v>2012</v>
      </c>
      <c r="D132" s="3">
        <v>2</v>
      </c>
      <c r="E132" s="3">
        <v>3</v>
      </c>
      <c r="F132" s="3">
        <v>33</v>
      </c>
      <c r="G132" s="12">
        <v>41153</v>
      </c>
      <c r="H132">
        <v>30</v>
      </c>
      <c r="I132">
        <v>60</v>
      </c>
      <c r="J132">
        <v>6.2448644207066382E-2</v>
      </c>
      <c r="K132" s="10">
        <f t="shared" si="8"/>
        <v>8.3743631881676023E-2</v>
      </c>
      <c r="M132">
        <v>1.7432021774856203</v>
      </c>
      <c r="N132" s="10">
        <f t="shared" si="9"/>
        <v>1341</v>
      </c>
      <c r="O132" s="10">
        <f t="shared" si="10"/>
        <v>0</v>
      </c>
      <c r="P132" s="10">
        <f t="shared" si="11"/>
        <v>7.0129023600246505</v>
      </c>
      <c r="Q132" s="10"/>
    </row>
    <row r="133" spans="1:17" x14ac:dyDescent="0.25">
      <c r="A133" s="3" t="s">
        <v>24</v>
      </c>
      <c r="B133" s="3" t="s">
        <v>25</v>
      </c>
      <c r="C133" s="4">
        <v>2012</v>
      </c>
      <c r="D133" s="3">
        <v>2</v>
      </c>
      <c r="E133" s="3">
        <v>3</v>
      </c>
      <c r="F133" s="3">
        <v>33</v>
      </c>
      <c r="G133" s="12">
        <v>41153</v>
      </c>
      <c r="H133">
        <v>90</v>
      </c>
      <c r="I133">
        <v>120</v>
      </c>
      <c r="J133">
        <v>5.5123936366999707E-2</v>
      </c>
      <c r="K133" s="10">
        <f t="shared" si="8"/>
        <v>7.7173510913799592E-2</v>
      </c>
      <c r="M133">
        <v>14.921784893328402</v>
      </c>
      <c r="N133" s="10">
        <f t="shared" si="9"/>
        <v>1400</v>
      </c>
      <c r="O133" s="10">
        <f t="shared" si="10"/>
        <v>0</v>
      </c>
      <c r="P133" s="10">
        <f t="shared" si="11"/>
        <v>62.671496551979288</v>
      </c>
      <c r="Q133" s="10"/>
    </row>
    <row r="134" spans="1:17" x14ac:dyDescent="0.25">
      <c r="A134" s="3" t="s">
        <v>24</v>
      </c>
      <c r="B134" s="3" t="s">
        <v>25</v>
      </c>
      <c r="C134" s="4">
        <v>2012</v>
      </c>
      <c r="D134" s="3">
        <v>4</v>
      </c>
      <c r="E134" s="3">
        <v>3</v>
      </c>
      <c r="F134" s="3">
        <v>34</v>
      </c>
      <c r="G134" s="12">
        <v>41153</v>
      </c>
      <c r="H134">
        <v>0</v>
      </c>
      <c r="I134">
        <v>30</v>
      </c>
      <c r="J134">
        <v>0.12427409988385618</v>
      </c>
      <c r="K134" s="10">
        <f t="shared" si="8"/>
        <v>0.17609639953542422</v>
      </c>
      <c r="L134">
        <v>0.93770615563298509</v>
      </c>
      <c r="M134">
        <v>13.418334649632213</v>
      </c>
      <c r="N134" s="10">
        <f t="shared" si="9"/>
        <v>1417</v>
      </c>
      <c r="O134" s="10">
        <f t="shared" si="10"/>
        <v>3.9861888675958195</v>
      </c>
      <c r="P134" s="10">
        <f t="shared" si="11"/>
        <v>57.041340595586533</v>
      </c>
      <c r="Q134" s="10">
        <f>SUM(O134:P137)</f>
        <v>118.46416223743975</v>
      </c>
    </row>
    <row r="135" spans="1:17" x14ac:dyDescent="0.25">
      <c r="A135" s="3" t="s">
        <v>24</v>
      </c>
      <c r="B135" s="3" t="s">
        <v>25</v>
      </c>
      <c r="C135" s="4">
        <v>2012</v>
      </c>
      <c r="D135" s="3">
        <v>4</v>
      </c>
      <c r="E135" s="3">
        <v>3</v>
      </c>
      <c r="F135" s="3">
        <v>34</v>
      </c>
      <c r="G135" s="12">
        <v>41153</v>
      </c>
      <c r="H135">
        <v>30</v>
      </c>
      <c r="I135">
        <v>60</v>
      </c>
      <c r="J135">
        <v>0.12210935811540968</v>
      </c>
      <c r="K135" s="10">
        <f t="shared" si="8"/>
        <v>0.16374864923276439</v>
      </c>
      <c r="M135">
        <v>5.0873379439521651</v>
      </c>
      <c r="N135" s="10">
        <f t="shared" si="9"/>
        <v>1341</v>
      </c>
      <c r="O135" s="10">
        <f t="shared" si="10"/>
        <v>0</v>
      </c>
      <c r="P135" s="10">
        <f t="shared" si="11"/>
        <v>20.466360548519557</v>
      </c>
      <c r="Q135" s="10"/>
    </row>
    <row r="136" spans="1:17" x14ac:dyDescent="0.25">
      <c r="A136" s="3" t="s">
        <v>24</v>
      </c>
      <c r="B136" s="3" t="s">
        <v>25</v>
      </c>
      <c r="C136" s="4">
        <v>2012</v>
      </c>
      <c r="D136" s="3">
        <v>4</v>
      </c>
      <c r="E136" s="3">
        <v>3</v>
      </c>
      <c r="F136" s="3">
        <v>34</v>
      </c>
      <c r="G136" s="12">
        <v>41153</v>
      </c>
      <c r="H136">
        <v>60</v>
      </c>
      <c r="I136">
        <v>90</v>
      </c>
      <c r="J136">
        <v>0.10527507357935263</v>
      </c>
      <c r="K136" s="10">
        <f t="shared" si="8"/>
        <v>0.14643762734887952</v>
      </c>
      <c r="M136">
        <v>4.9951073881216521</v>
      </c>
      <c r="N136" s="10">
        <f t="shared" si="9"/>
        <v>1391</v>
      </c>
      <c r="O136" s="10">
        <f t="shared" si="10"/>
        <v>0</v>
      </c>
      <c r="P136" s="10">
        <f t="shared" si="11"/>
        <v>20.844583130631655</v>
      </c>
      <c r="Q136" s="10"/>
    </row>
    <row r="137" spans="1:17" x14ac:dyDescent="0.25">
      <c r="A137" s="3" t="s">
        <v>24</v>
      </c>
      <c r="B137" s="3" t="s">
        <v>25</v>
      </c>
      <c r="C137" s="4">
        <v>2012</v>
      </c>
      <c r="D137" s="3">
        <v>4</v>
      </c>
      <c r="E137" s="3">
        <v>3</v>
      </c>
      <c r="F137" s="3">
        <v>34</v>
      </c>
      <c r="G137" s="12">
        <v>41153</v>
      </c>
      <c r="H137">
        <v>90</v>
      </c>
      <c r="I137">
        <v>120</v>
      </c>
      <c r="J137">
        <v>7.7793167128347301E-2</v>
      </c>
      <c r="K137" s="10">
        <f t="shared" si="8"/>
        <v>0.10891043397968622</v>
      </c>
      <c r="M137">
        <v>3.8394497845490934</v>
      </c>
      <c r="N137" s="10">
        <f t="shared" si="9"/>
        <v>1400</v>
      </c>
      <c r="O137" s="10">
        <f t="shared" si="10"/>
        <v>0</v>
      </c>
      <c r="P137" s="10">
        <f t="shared" si="11"/>
        <v>16.125689095106193</v>
      </c>
      <c r="Q137" s="10"/>
    </row>
    <row r="138" spans="1:17" x14ac:dyDescent="0.25">
      <c r="A138" s="3" t="s">
        <v>24</v>
      </c>
      <c r="B138" s="3" t="s">
        <v>25</v>
      </c>
      <c r="C138" s="4">
        <v>2012</v>
      </c>
      <c r="D138" s="3">
        <v>6</v>
      </c>
      <c r="E138" s="3">
        <v>3</v>
      </c>
      <c r="F138" s="3">
        <v>35</v>
      </c>
      <c r="G138" s="12">
        <v>41153</v>
      </c>
      <c r="H138">
        <v>0</v>
      </c>
      <c r="I138">
        <v>30</v>
      </c>
      <c r="J138">
        <v>7.5432163436353991E-2</v>
      </c>
      <c r="K138" s="10">
        <f t="shared" si="8"/>
        <v>0.1068873755893136</v>
      </c>
      <c r="L138">
        <v>0</v>
      </c>
      <c r="M138">
        <v>4.237907185262789</v>
      </c>
      <c r="N138" s="10">
        <f t="shared" si="9"/>
        <v>1417</v>
      </c>
      <c r="O138" s="10">
        <f t="shared" si="10"/>
        <v>0</v>
      </c>
      <c r="P138" s="10">
        <f t="shared" si="11"/>
        <v>18.015343444552116</v>
      </c>
      <c r="Q138" s="10">
        <f>SUM(O138:P141)</f>
        <v>26.747232324556016</v>
      </c>
    </row>
    <row r="139" spans="1:17" x14ac:dyDescent="0.25">
      <c r="A139" s="3" t="s">
        <v>24</v>
      </c>
      <c r="B139" s="3" t="s">
        <v>25</v>
      </c>
      <c r="C139" s="4">
        <v>2012</v>
      </c>
      <c r="D139" s="3">
        <v>6</v>
      </c>
      <c r="E139" s="3">
        <v>3</v>
      </c>
      <c r="F139" s="3">
        <v>35</v>
      </c>
      <c r="G139" s="12">
        <v>41153</v>
      </c>
      <c r="H139">
        <v>60</v>
      </c>
      <c r="I139">
        <v>90</v>
      </c>
      <c r="J139">
        <v>6.3036725744564009E-2</v>
      </c>
      <c r="K139" s="10">
        <f t="shared" si="8"/>
        <v>8.7684085510688528E-2</v>
      </c>
      <c r="M139">
        <v>0.50808551068883612</v>
      </c>
      <c r="N139" s="10">
        <f t="shared" si="9"/>
        <v>1391</v>
      </c>
      <c r="O139" s="10">
        <f t="shared" si="10"/>
        <v>0</v>
      </c>
      <c r="P139" s="10">
        <f t="shared" si="11"/>
        <v>2.1202408361045131</v>
      </c>
      <c r="Q139" s="10"/>
    </row>
    <row r="140" spans="1:17" x14ac:dyDescent="0.25">
      <c r="A140" s="3" t="s">
        <v>24</v>
      </c>
      <c r="B140" s="3" t="s">
        <v>25</v>
      </c>
      <c r="C140" s="4">
        <v>2012</v>
      </c>
      <c r="D140" s="3">
        <v>6</v>
      </c>
      <c r="E140" s="3">
        <v>3</v>
      </c>
      <c r="F140" s="3">
        <v>35</v>
      </c>
      <c r="G140" s="12">
        <v>41153</v>
      </c>
      <c r="H140">
        <v>30</v>
      </c>
      <c r="I140">
        <v>60</v>
      </c>
      <c r="J140">
        <v>6.1247637051039597E-2</v>
      </c>
      <c r="K140" s="10">
        <f t="shared" si="8"/>
        <v>8.2133081285444109E-2</v>
      </c>
      <c r="M140">
        <v>0.44875959042218022</v>
      </c>
      <c r="N140" s="10">
        <f t="shared" si="9"/>
        <v>1341</v>
      </c>
      <c r="O140" s="10">
        <f t="shared" si="10"/>
        <v>0</v>
      </c>
      <c r="P140" s="10">
        <f t="shared" si="11"/>
        <v>1.805359832268431</v>
      </c>
      <c r="Q140" s="10"/>
    </row>
    <row r="141" spans="1:17" x14ac:dyDescent="0.25">
      <c r="A141" s="3" t="s">
        <v>24</v>
      </c>
      <c r="B141" s="3" t="s">
        <v>25</v>
      </c>
      <c r="C141" s="4">
        <v>2012</v>
      </c>
      <c r="D141" s="3">
        <v>6</v>
      </c>
      <c r="E141" s="3">
        <v>3</v>
      </c>
      <c r="F141" s="3">
        <v>35</v>
      </c>
      <c r="G141" s="12">
        <v>41153</v>
      </c>
      <c r="H141">
        <v>90</v>
      </c>
      <c r="I141">
        <v>120</v>
      </c>
      <c r="K141" s="10">
        <f t="shared" si="8"/>
        <v>0</v>
      </c>
      <c r="M141">
        <v>1.1443543361026089</v>
      </c>
      <c r="N141" s="10">
        <f t="shared" si="9"/>
        <v>1400</v>
      </c>
      <c r="O141" s="10">
        <f t="shared" si="10"/>
        <v>0</v>
      </c>
      <c r="P141" s="10">
        <f t="shared" si="11"/>
        <v>4.8062882116309567</v>
      </c>
      <c r="Q141" s="10"/>
    </row>
    <row r="142" spans="1:17" x14ac:dyDescent="0.25">
      <c r="A142" s="3" t="s">
        <v>24</v>
      </c>
      <c r="B142" s="3" t="s">
        <v>25</v>
      </c>
      <c r="C142" s="4">
        <v>2012</v>
      </c>
      <c r="D142" s="3">
        <v>1</v>
      </c>
      <c r="E142" s="3">
        <v>3</v>
      </c>
      <c r="F142" s="3">
        <v>36</v>
      </c>
      <c r="G142" s="12">
        <v>41153</v>
      </c>
      <c r="H142">
        <v>0</v>
      </c>
      <c r="I142">
        <v>30</v>
      </c>
      <c r="J142">
        <v>0.13111986494091177</v>
      </c>
      <c r="K142" s="10">
        <f t="shared" si="8"/>
        <v>0.18579684862127196</v>
      </c>
      <c r="L142">
        <v>0</v>
      </c>
      <c r="M142">
        <v>23.40726888013506</v>
      </c>
      <c r="N142" s="10">
        <f t="shared" si="9"/>
        <v>1417</v>
      </c>
      <c r="O142" s="10">
        <f t="shared" si="10"/>
        <v>0</v>
      </c>
      <c r="P142" s="10">
        <f t="shared" si="11"/>
        <v>99.504300009454141</v>
      </c>
      <c r="Q142" s="10">
        <f>SUM(O142:P145)</f>
        <v>164.80406082165186</v>
      </c>
    </row>
    <row r="143" spans="1:17" x14ac:dyDescent="0.25">
      <c r="A143" s="3" t="s">
        <v>24</v>
      </c>
      <c r="B143" s="3" t="s">
        <v>25</v>
      </c>
      <c r="C143" s="4">
        <v>2012</v>
      </c>
      <c r="D143" s="3">
        <v>1</v>
      </c>
      <c r="E143" s="3">
        <v>3</v>
      </c>
      <c r="F143" s="3">
        <v>36</v>
      </c>
      <c r="G143" s="12">
        <v>41153</v>
      </c>
      <c r="H143">
        <v>30</v>
      </c>
      <c r="I143">
        <v>60</v>
      </c>
      <c r="J143">
        <v>0.13343965975544911</v>
      </c>
      <c r="K143" s="10">
        <f t="shared" si="8"/>
        <v>0.17894258373205724</v>
      </c>
      <c r="M143">
        <v>3.6877260676944887</v>
      </c>
      <c r="N143" s="10">
        <f t="shared" si="9"/>
        <v>1341</v>
      </c>
      <c r="O143" s="10">
        <f t="shared" si="10"/>
        <v>0</v>
      </c>
      <c r="P143" s="10">
        <f t="shared" si="11"/>
        <v>14.835721970334928</v>
      </c>
      <c r="Q143" s="10"/>
    </row>
    <row r="144" spans="1:17" x14ac:dyDescent="0.25">
      <c r="A144" s="3" t="s">
        <v>24</v>
      </c>
      <c r="B144" s="3" t="s">
        <v>25</v>
      </c>
      <c r="C144" s="4">
        <v>2012</v>
      </c>
      <c r="D144" s="3">
        <v>1</v>
      </c>
      <c r="E144" s="3">
        <v>3</v>
      </c>
      <c r="F144" s="3">
        <v>36</v>
      </c>
      <c r="G144" s="12">
        <v>41153</v>
      </c>
      <c r="H144">
        <v>60</v>
      </c>
      <c r="I144">
        <v>90</v>
      </c>
      <c r="J144">
        <v>0.11942914371557345</v>
      </c>
      <c r="K144" s="10">
        <f t="shared" si="8"/>
        <v>0.16612593890836266</v>
      </c>
      <c r="M144">
        <v>5.5031883158070434</v>
      </c>
      <c r="N144" s="10">
        <f t="shared" si="9"/>
        <v>1391</v>
      </c>
      <c r="O144" s="10">
        <f t="shared" si="10"/>
        <v>0</v>
      </c>
      <c r="P144" s="10">
        <f t="shared" si="11"/>
        <v>22.96480484186279</v>
      </c>
      <c r="Q144" s="10"/>
    </row>
    <row r="145" spans="1:17" x14ac:dyDescent="0.25">
      <c r="A145" s="3" t="s">
        <v>24</v>
      </c>
      <c r="B145" s="3" t="s">
        <v>25</v>
      </c>
      <c r="C145" s="4">
        <v>2012</v>
      </c>
      <c r="D145" s="3">
        <v>1</v>
      </c>
      <c r="E145" s="3">
        <v>3</v>
      </c>
      <c r="F145" s="3">
        <v>36</v>
      </c>
      <c r="G145" s="12">
        <v>41153</v>
      </c>
      <c r="H145">
        <v>90</v>
      </c>
      <c r="I145">
        <v>120</v>
      </c>
      <c r="J145">
        <v>0.11157635467980299</v>
      </c>
      <c r="K145" s="10">
        <f t="shared" si="8"/>
        <v>0.15620689655172418</v>
      </c>
      <c r="M145">
        <v>6.5474366666666652</v>
      </c>
      <c r="N145" s="10">
        <f t="shared" si="9"/>
        <v>1400</v>
      </c>
      <c r="O145" s="10">
        <f t="shared" si="10"/>
        <v>0</v>
      </c>
      <c r="P145" s="10">
        <f t="shared" si="11"/>
        <v>27.499233999999991</v>
      </c>
      <c r="Q145" s="10"/>
    </row>
    <row r="146" spans="1:17" x14ac:dyDescent="0.25">
      <c r="A146" s="3" t="s">
        <v>24</v>
      </c>
      <c r="B146" s="3" t="s">
        <v>25</v>
      </c>
      <c r="C146" s="4">
        <v>2012</v>
      </c>
      <c r="D146" s="3">
        <v>9</v>
      </c>
      <c r="E146" s="3">
        <v>3</v>
      </c>
      <c r="F146" s="3">
        <v>37</v>
      </c>
      <c r="G146" s="12">
        <v>41153</v>
      </c>
      <c r="H146">
        <v>0</v>
      </c>
      <c r="I146">
        <v>30</v>
      </c>
      <c r="J146">
        <v>8.7182148417228822E-2</v>
      </c>
      <c r="K146" s="10">
        <f t="shared" si="8"/>
        <v>0.12353710430721324</v>
      </c>
      <c r="L146">
        <v>0.39614784639335759</v>
      </c>
      <c r="M146">
        <v>2.9891155682407895</v>
      </c>
      <c r="N146" s="10">
        <f t="shared" si="9"/>
        <v>1417</v>
      </c>
      <c r="O146" s="10">
        <f t="shared" si="10"/>
        <v>1.6840244950181631</v>
      </c>
      <c r="P146" s="10">
        <f t="shared" si="11"/>
        <v>12.706730280591595</v>
      </c>
      <c r="Q146" s="10">
        <f>SUM(O146:P149)</f>
        <v>17.249144741058842</v>
      </c>
    </row>
    <row r="147" spans="1:17" x14ac:dyDescent="0.25">
      <c r="A147" s="3" t="s">
        <v>24</v>
      </c>
      <c r="B147" s="3" t="s">
        <v>25</v>
      </c>
      <c r="C147" s="4">
        <v>2012</v>
      </c>
      <c r="D147" s="3">
        <v>9</v>
      </c>
      <c r="E147" s="3">
        <v>3</v>
      </c>
      <c r="F147" s="3">
        <v>37</v>
      </c>
      <c r="G147" s="12">
        <v>41153</v>
      </c>
      <c r="H147">
        <v>90</v>
      </c>
      <c r="I147">
        <v>120</v>
      </c>
      <c r="J147">
        <v>6.5410439679445445E-2</v>
      </c>
      <c r="K147" s="10">
        <f t="shared" si="8"/>
        <v>9.1574615551223634E-2</v>
      </c>
      <c r="M147">
        <v>0.47028239116309295</v>
      </c>
      <c r="N147" s="10">
        <f t="shared" si="9"/>
        <v>1400</v>
      </c>
      <c r="O147" s="10">
        <f t="shared" si="10"/>
        <v>0</v>
      </c>
      <c r="P147" s="10">
        <f t="shared" si="11"/>
        <v>1.9751860428849903</v>
      </c>
      <c r="Q147" s="10"/>
    </row>
    <row r="148" spans="1:17" x14ac:dyDescent="0.25">
      <c r="A148" s="3" t="s">
        <v>24</v>
      </c>
      <c r="B148" s="3" t="s">
        <v>25</v>
      </c>
      <c r="C148" s="4">
        <v>2012</v>
      </c>
      <c r="D148" s="3">
        <v>9</v>
      </c>
      <c r="E148" s="3">
        <v>3</v>
      </c>
      <c r="F148" s="3">
        <v>37</v>
      </c>
      <c r="G148" s="12">
        <v>41153</v>
      </c>
      <c r="H148">
        <v>60</v>
      </c>
      <c r="I148">
        <v>90</v>
      </c>
      <c r="J148">
        <v>6.1848505906879826E-2</v>
      </c>
      <c r="K148" s="10">
        <f t="shared" si="8"/>
        <v>8.6031271716469834E-2</v>
      </c>
      <c r="M148">
        <v>0.11574440583738708</v>
      </c>
      <c r="N148" s="10">
        <f t="shared" si="9"/>
        <v>1391</v>
      </c>
      <c r="O148" s="10">
        <f t="shared" si="10"/>
        <v>0</v>
      </c>
      <c r="P148" s="10">
        <f t="shared" si="11"/>
        <v>0.48300140555941623</v>
      </c>
      <c r="Q148" s="10"/>
    </row>
    <row r="149" spans="1:17" x14ac:dyDescent="0.25">
      <c r="A149" s="3" t="s">
        <v>24</v>
      </c>
      <c r="B149" s="3" t="s">
        <v>25</v>
      </c>
      <c r="C149" s="4">
        <v>2012</v>
      </c>
      <c r="D149" s="3">
        <v>9</v>
      </c>
      <c r="E149" s="3">
        <v>3</v>
      </c>
      <c r="F149" s="3">
        <v>37</v>
      </c>
      <c r="G149" s="12">
        <v>41153</v>
      </c>
      <c r="H149">
        <v>30</v>
      </c>
      <c r="I149">
        <v>60</v>
      </c>
      <c r="J149">
        <v>6.0842433697347979E-2</v>
      </c>
      <c r="K149" s="10">
        <f t="shared" si="8"/>
        <v>8.1589703588143631E-2</v>
      </c>
      <c r="M149">
        <v>9.9478627145085791E-2</v>
      </c>
      <c r="N149" s="10">
        <f t="shared" si="9"/>
        <v>1341</v>
      </c>
      <c r="O149" s="10">
        <f t="shared" si="10"/>
        <v>0</v>
      </c>
      <c r="P149" s="10">
        <f t="shared" si="11"/>
        <v>0.40020251700468013</v>
      </c>
      <c r="Q149" s="10"/>
    </row>
    <row r="150" spans="1:17" x14ac:dyDescent="0.25">
      <c r="A150" s="3" t="s">
        <v>24</v>
      </c>
      <c r="B150" s="3" t="s">
        <v>25</v>
      </c>
      <c r="C150" s="4">
        <v>2012</v>
      </c>
      <c r="D150" s="3">
        <v>3</v>
      </c>
      <c r="E150" s="3">
        <v>3</v>
      </c>
      <c r="F150" s="3">
        <v>38</v>
      </c>
      <c r="G150" s="12">
        <v>41153</v>
      </c>
      <c r="H150">
        <v>90</v>
      </c>
      <c r="I150">
        <v>120</v>
      </c>
      <c r="J150">
        <v>6.3272262462718346E-2</v>
      </c>
      <c r="K150" s="10">
        <f t="shared" si="8"/>
        <v>8.8581167447805684E-2</v>
      </c>
      <c r="M150">
        <v>0</v>
      </c>
      <c r="N150" s="10">
        <f t="shared" si="9"/>
        <v>1400</v>
      </c>
      <c r="O150" s="10">
        <f t="shared" si="10"/>
        <v>0</v>
      </c>
      <c r="P150" s="10">
        <f t="shared" si="11"/>
        <v>0</v>
      </c>
      <c r="Q150" s="10"/>
    </row>
    <row r="151" spans="1:17" x14ac:dyDescent="0.25">
      <c r="A151" s="3" t="s">
        <v>24</v>
      </c>
      <c r="B151" s="3" t="s">
        <v>25</v>
      </c>
      <c r="C151" s="4">
        <v>2012</v>
      </c>
      <c r="D151" s="3">
        <v>3</v>
      </c>
      <c r="E151" s="3">
        <v>3</v>
      </c>
      <c r="F151" s="3">
        <v>38</v>
      </c>
      <c r="G151" s="12">
        <v>41153</v>
      </c>
      <c r="H151">
        <v>30</v>
      </c>
      <c r="I151">
        <v>60</v>
      </c>
      <c r="J151">
        <v>5.941566412963404E-2</v>
      </c>
      <c r="K151" s="10">
        <f t="shared" si="8"/>
        <v>7.9676405597839256E-2</v>
      </c>
      <c r="M151">
        <v>0.69923111956788608</v>
      </c>
      <c r="N151" s="10">
        <f t="shared" si="9"/>
        <v>1341</v>
      </c>
      <c r="O151" s="10">
        <f t="shared" si="10"/>
        <v>0</v>
      </c>
      <c r="P151" s="10">
        <f t="shared" si="11"/>
        <v>2.8130067940216055</v>
      </c>
      <c r="Q151" s="10"/>
    </row>
    <row r="152" spans="1:17" x14ac:dyDescent="0.25">
      <c r="A152" s="3" t="s">
        <v>24</v>
      </c>
      <c r="B152" s="3" t="s">
        <v>25</v>
      </c>
      <c r="C152" s="4">
        <v>2012</v>
      </c>
      <c r="D152" s="3">
        <v>3</v>
      </c>
      <c r="E152" s="3">
        <v>3</v>
      </c>
      <c r="F152" s="3">
        <v>38</v>
      </c>
      <c r="G152" s="12">
        <v>41153</v>
      </c>
      <c r="H152">
        <v>0</v>
      </c>
      <c r="I152">
        <v>30</v>
      </c>
      <c r="J152">
        <v>5.2457662123089464E-2</v>
      </c>
      <c r="K152" s="10">
        <f t="shared" si="8"/>
        <v>7.4332507228417763E-2</v>
      </c>
      <c r="L152">
        <v>0</v>
      </c>
      <c r="M152">
        <v>0.59154513286520705</v>
      </c>
      <c r="N152" s="10">
        <f t="shared" si="9"/>
        <v>1417</v>
      </c>
      <c r="O152" s="10">
        <f t="shared" si="10"/>
        <v>0</v>
      </c>
      <c r="P152" s="10">
        <f t="shared" si="11"/>
        <v>2.514658359809995</v>
      </c>
      <c r="Q152" s="10">
        <f>SUM(O152:P155)</f>
        <v>15.627813676727074</v>
      </c>
    </row>
    <row r="153" spans="1:17" x14ac:dyDescent="0.25">
      <c r="A153" s="3" t="s">
        <v>24</v>
      </c>
      <c r="B153" s="3" t="s">
        <v>25</v>
      </c>
      <c r="C153" s="4">
        <v>2012</v>
      </c>
      <c r="D153" s="3">
        <v>3</v>
      </c>
      <c r="E153" s="3">
        <v>3</v>
      </c>
      <c r="F153" s="3">
        <v>38</v>
      </c>
      <c r="G153" s="12">
        <v>41153</v>
      </c>
      <c r="H153">
        <v>60</v>
      </c>
      <c r="I153">
        <v>90</v>
      </c>
      <c r="J153">
        <v>4.9999999999999885E-2</v>
      </c>
      <c r="K153" s="10">
        <f t="shared" si="8"/>
        <v>6.9549999999999834E-2</v>
      </c>
      <c r="M153">
        <v>0.35045999999999988</v>
      </c>
      <c r="N153" s="10">
        <f t="shared" si="9"/>
        <v>1391</v>
      </c>
      <c r="O153" s="10">
        <f t="shared" si="10"/>
        <v>0</v>
      </c>
      <c r="P153" s="10">
        <f t="shared" si="11"/>
        <v>1.4624695799999996</v>
      </c>
      <c r="Q153" s="10"/>
    </row>
    <row r="154" spans="1:17" x14ac:dyDescent="0.25">
      <c r="A154" s="3" t="s">
        <v>24</v>
      </c>
      <c r="B154" s="3" t="s">
        <v>25</v>
      </c>
      <c r="C154" s="4">
        <v>2012</v>
      </c>
      <c r="D154" s="3">
        <v>14</v>
      </c>
      <c r="E154" s="3">
        <v>3</v>
      </c>
      <c r="F154" s="3">
        <v>39</v>
      </c>
      <c r="G154" s="12">
        <v>41153</v>
      </c>
      <c r="H154">
        <v>0</v>
      </c>
      <c r="I154">
        <v>30</v>
      </c>
      <c r="J154">
        <v>8.2641107561235563E-2</v>
      </c>
      <c r="K154" s="10">
        <f t="shared" si="8"/>
        <v>0.1171024494142708</v>
      </c>
      <c r="L154">
        <v>2.5310987930422444E-2</v>
      </c>
      <c r="M154">
        <v>2.44244143059993</v>
      </c>
      <c r="N154" s="10">
        <f t="shared" si="9"/>
        <v>1417</v>
      </c>
      <c r="O154" s="10">
        <f t="shared" si="10"/>
        <v>0.1075970096922258</v>
      </c>
      <c r="P154" s="10">
        <f t="shared" si="11"/>
        <v>10.382818521480303</v>
      </c>
      <c r="Q154" s="10">
        <f>SUM(O154:P157)</f>
        <v>13.68216031718649</v>
      </c>
    </row>
    <row r="155" spans="1:17" x14ac:dyDescent="0.25">
      <c r="A155" s="3" t="s">
        <v>24</v>
      </c>
      <c r="B155" s="3" t="s">
        <v>25</v>
      </c>
      <c r="C155" s="4">
        <v>2012</v>
      </c>
      <c r="D155" s="3">
        <v>14</v>
      </c>
      <c r="E155" s="3">
        <v>3</v>
      </c>
      <c r="F155" s="3">
        <v>39</v>
      </c>
      <c r="G155" s="12">
        <v>41153</v>
      </c>
      <c r="H155">
        <v>90</v>
      </c>
      <c r="I155">
        <v>120</v>
      </c>
      <c r="J155">
        <v>6.8649419433693015E-2</v>
      </c>
      <c r="K155" s="10">
        <f t="shared" si="8"/>
        <v>9.6109187207170224E-2</v>
      </c>
      <c r="M155">
        <v>0.27625481089155962</v>
      </c>
      <c r="N155" s="10">
        <f t="shared" si="9"/>
        <v>1400</v>
      </c>
      <c r="O155" s="10">
        <f t="shared" si="10"/>
        <v>0</v>
      </c>
      <c r="P155" s="10">
        <f t="shared" si="11"/>
        <v>1.1602702057445502</v>
      </c>
      <c r="Q155" s="10"/>
    </row>
    <row r="156" spans="1:17" x14ac:dyDescent="0.25">
      <c r="A156" s="3" t="s">
        <v>24</v>
      </c>
      <c r="B156" s="3" t="s">
        <v>25</v>
      </c>
      <c r="C156" s="4">
        <v>2012</v>
      </c>
      <c r="D156" s="3">
        <v>14</v>
      </c>
      <c r="E156" s="3">
        <v>3</v>
      </c>
      <c r="F156" s="3">
        <v>39</v>
      </c>
      <c r="G156" s="12">
        <v>41153</v>
      </c>
      <c r="H156">
        <v>30</v>
      </c>
      <c r="I156">
        <v>60</v>
      </c>
      <c r="J156">
        <v>7.1316614420062721E-2</v>
      </c>
      <c r="K156" s="10">
        <f t="shared" si="8"/>
        <v>9.5635579937304122E-2</v>
      </c>
      <c r="M156">
        <v>0.32834383490073155</v>
      </c>
      <c r="N156" s="10">
        <f t="shared" si="9"/>
        <v>1341</v>
      </c>
      <c r="O156" s="10">
        <f t="shared" si="10"/>
        <v>0</v>
      </c>
      <c r="P156" s="10">
        <f t="shared" si="11"/>
        <v>1.3209272478056429</v>
      </c>
      <c r="Q156" s="10"/>
    </row>
    <row r="157" spans="1:17" x14ac:dyDescent="0.25">
      <c r="A157" s="3" t="s">
        <v>24</v>
      </c>
      <c r="B157" s="3" t="s">
        <v>25</v>
      </c>
      <c r="C157" s="4">
        <v>2012</v>
      </c>
      <c r="D157" s="3">
        <v>14</v>
      </c>
      <c r="E157" s="3">
        <v>3</v>
      </c>
      <c r="F157" s="3">
        <v>39</v>
      </c>
      <c r="G157" s="12">
        <v>41153</v>
      </c>
      <c r="H157">
        <v>60</v>
      </c>
      <c r="I157">
        <v>90</v>
      </c>
      <c r="J157">
        <v>6.3099219620959032E-2</v>
      </c>
      <c r="K157" s="10">
        <f t="shared" si="8"/>
        <v>8.7771014492754026E-2</v>
      </c>
      <c r="M157">
        <v>0.17027254552211077</v>
      </c>
      <c r="N157" s="10">
        <f t="shared" si="9"/>
        <v>1391</v>
      </c>
      <c r="O157" s="10">
        <f t="shared" si="10"/>
        <v>0</v>
      </c>
      <c r="P157" s="10">
        <f t="shared" si="11"/>
        <v>0.71054733246376811</v>
      </c>
      <c r="Q157" s="10"/>
    </row>
    <row r="158" spans="1:17" x14ac:dyDescent="0.25">
      <c r="A158" s="3" t="s">
        <v>24</v>
      </c>
      <c r="B158" s="3" t="s">
        <v>25</v>
      </c>
      <c r="C158" s="4">
        <v>2012</v>
      </c>
      <c r="D158" s="3">
        <v>12</v>
      </c>
      <c r="E158" s="3">
        <v>3</v>
      </c>
      <c r="F158" s="3">
        <v>40</v>
      </c>
      <c r="G158" s="12">
        <v>41153</v>
      </c>
      <c r="H158">
        <v>0</v>
      </c>
      <c r="I158">
        <v>30</v>
      </c>
      <c r="J158">
        <v>8.6282762578916983E-2</v>
      </c>
      <c r="K158" s="10">
        <f t="shared" si="8"/>
        <v>0.12226267457432535</v>
      </c>
      <c r="L158">
        <v>0.18772716025763664</v>
      </c>
      <c r="M158">
        <v>4.6525893501689941</v>
      </c>
      <c r="N158" s="10">
        <f t="shared" si="9"/>
        <v>1417</v>
      </c>
      <c r="O158" s="10">
        <f t="shared" si="10"/>
        <v>0.79802815825521334</v>
      </c>
      <c r="P158" s="10">
        <f t="shared" si="11"/>
        <v>19.778157327568394</v>
      </c>
      <c r="Q158" s="10">
        <f>SUM(O158:P161)</f>
        <v>24.546229540900857</v>
      </c>
    </row>
    <row r="159" spans="1:17" x14ac:dyDescent="0.25">
      <c r="A159" s="3" t="s">
        <v>24</v>
      </c>
      <c r="B159" s="3" t="s">
        <v>25</v>
      </c>
      <c r="C159" s="4">
        <v>2012</v>
      </c>
      <c r="D159" s="3">
        <v>12</v>
      </c>
      <c r="E159" s="3">
        <v>3</v>
      </c>
      <c r="F159" s="3">
        <v>40</v>
      </c>
      <c r="G159" s="12">
        <v>41153</v>
      </c>
      <c r="H159">
        <v>30</v>
      </c>
      <c r="I159">
        <v>60</v>
      </c>
      <c r="J159">
        <v>6.7332158935212619E-2</v>
      </c>
      <c r="K159" s="10">
        <f t="shared" si="8"/>
        <v>9.0292425132120116E-2</v>
      </c>
      <c r="M159">
        <v>0.23611093821361009</v>
      </c>
      <c r="N159" s="10">
        <f t="shared" si="9"/>
        <v>1341</v>
      </c>
      <c r="O159" s="10">
        <f t="shared" si="10"/>
        <v>0</v>
      </c>
      <c r="P159" s="10">
        <f t="shared" si="11"/>
        <v>0.9498743044333533</v>
      </c>
      <c r="Q159" s="10"/>
    </row>
    <row r="160" spans="1:17" x14ac:dyDescent="0.25">
      <c r="A160" s="3" t="s">
        <v>24</v>
      </c>
      <c r="B160" s="3" t="s">
        <v>25</v>
      </c>
      <c r="C160" s="4">
        <v>2012</v>
      </c>
      <c r="D160" s="3">
        <v>12</v>
      </c>
      <c r="E160" s="3">
        <v>3</v>
      </c>
      <c r="F160" s="3">
        <v>40</v>
      </c>
      <c r="G160" s="12">
        <v>41153</v>
      </c>
      <c r="H160">
        <v>90</v>
      </c>
      <c r="I160">
        <v>120</v>
      </c>
      <c r="J160">
        <v>6.0221870047543605E-2</v>
      </c>
      <c r="K160" s="10">
        <f t="shared" si="8"/>
        <v>8.4310618066561052E-2</v>
      </c>
      <c r="M160">
        <v>0.39270419968304277</v>
      </c>
      <c r="N160" s="10">
        <f t="shared" si="9"/>
        <v>1400</v>
      </c>
      <c r="O160" s="10">
        <f t="shared" si="10"/>
        <v>0</v>
      </c>
      <c r="P160" s="10">
        <f t="shared" si="11"/>
        <v>1.6493576386687794</v>
      </c>
      <c r="Q160" s="10"/>
    </row>
    <row r="161" spans="1:17" x14ac:dyDescent="0.25">
      <c r="A161" s="3" t="s">
        <v>24</v>
      </c>
      <c r="B161" s="3" t="s">
        <v>25</v>
      </c>
      <c r="C161" s="4">
        <v>2012</v>
      </c>
      <c r="D161" s="3">
        <v>12</v>
      </c>
      <c r="E161" s="3">
        <v>3</v>
      </c>
      <c r="F161" s="3">
        <v>40</v>
      </c>
      <c r="G161" s="12">
        <v>41153</v>
      </c>
      <c r="H161">
        <v>60</v>
      </c>
      <c r="I161">
        <v>90</v>
      </c>
      <c r="J161">
        <v>5.8579574909279439E-2</v>
      </c>
      <c r="K161" s="10">
        <f t="shared" si="8"/>
        <v>8.1484188698807705E-2</v>
      </c>
      <c r="M161">
        <v>0.32849559357179886</v>
      </c>
      <c r="N161" s="10">
        <f t="shared" si="9"/>
        <v>1391</v>
      </c>
      <c r="O161" s="10">
        <f t="shared" si="10"/>
        <v>0</v>
      </c>
      <c r="P161" s="10">
        <f t="shared" si="11"/>
        <v>1.3708121119751167</v>
      </c>
      <c r="Q161" s="10"/>
    </row>
    <row r="162" spans="1:17" x14ac:dyDescent="0.25">
      <c r="A162" s="3" t="s">
        <v>24</v>
      </c>
      <c r="B162" s="3" t="s">
        <v>25</v>
      </c>
      <c r="C162" s="4">
        <v>2012</v>
      </c>
      <c r="D162" s="3">
        <v>11</v>
      </c>
      <c r="E162" s="3">
        <v>3</v>
      </c>
      <c r="F162" s="3">
        <v>41</v>
      </c>
      <c r="G162" s="12">
        <v>41153</v>
      </c>
      <c r="H162">
        <v>0</v>
      </c>
      <c r="I162">
        <v>30</v>
      </c>
      <c r="J162">
        <v>0.12922560537041478</v>
      </c>
      <c r="K162" s="10">
        <f t="shared" si="8"/>
        <v>0.18311268280987772</v>
      </c>
      <c r="L162">
        <v>0.54627954926876066</v>
      </c>
      <c r="M162">
        <v>24.117033517142175</v>
      </c>
      <c r="N162" s="10">
        <f t="shared" si="9"/>
        <v>1417</v>
      </c>
      <c r="O162" s="10">
        <f t="shared" si="10"/>
        <v>2.3222343639415013</v>
      </c>
      <c r="P162" s="10">
        <f t="shared" si="11"/>
        <v>102.52150948137138</v>
      </c>
      <c r="Q162" s="10">
        <f>SUM(O162:P165)</f>
        <v>132.07144031597218</v>
      </c>
    </row>
    <row r="163" spans="1:17" x14ac:dyDescent="0.25">
      <c r="A163" s="3" t="s">
        <v>24</v>
      </c>
      <c r="B163" s="3" t="s">
        <v>25</v>
      </c>
      <c r="C163" s="4">
        <v>2012</v>
      </c>
      <c r="D163" s="3">
        <v>11</v>
      </c>
      <c r="E163" s="3">
        <v>3</v>
      </c>
      <c r="F163" s="3">
        <v>41</v>
      </c>
      <c r="G163" s="12">
        <v>41153</v>
      </c>
      <c r="H163">
        <v>30</v>
      </c>
      <c r="I163">
        <v>60</v>
      </c>
      <c r="J163">
        <v>0.12886373530692211</v>
      </c>
      <c r="K163" s="10">
        <f t="shared" si="8"/>
        <v>0.17280626904658256</v>
      </c>
      <c r="M163">
        <v>3.463425968654767</v>
      </c>
      <c r="N163" s="10">
        <f t="shared" si="9"/>
        <v>1341</v>
      </c>
      <c r="O163" s="10">
        <f t="shared" si="10"/>
        <v>0</v>
      </c>
      <c r="P163" s="10">
        <f t="shared" si="11"/>
        <v>13.933362671898127</v>
      </c>
      <c r="Q163" s="10"/>
    </row>
    <row r="164" spans="1:17" x14ac:dyDescent="0.25">
      <c r="A164" s="3" t="s">
        <v>24</v>
      </c>
      <c r="B164" s="3" t="s">
        <v>25</v>
      </c>
      <c r="C164" s="4">
        <v>2012</v>
      </c>
      <c r="D164" s="3">
        <v>11</v>
      </c>
      <c r="E164" s="3">
        <v>3</v>
      </c>
      <c r="F164" s="3">
        <v>41</v>
      </c>
      <c r="G164" s="12">
        <v>41153</v>
      </c>
      <c r="H164">
        <v>60</v>
      </c>
      <c r="I164">
        <v>90</v>
      </c>
      <c r="J164">
        <v>0.1216333622936579</v>
      </c>
      <c r="K164" s="10">
        <f t="shared" si="8"/>
        <v>0.16919200695047815</v>
      </c>
      <c r="M164">
        <v>1.9070135389516363</v>
      </c>
      <c r="N164" s="10">
        <f t="shared" si="9"/>
        <v>1391</v>
      </c>
      <c r="O164" s="10">
        <f t="shared" si="10"/>
        <v>0</v>
      </c>
      <c r="P164" s="10">
        <f t="shared" si="11"/>
        <v>7.9579674980451776</v>
      </c>
      <c r="Q164" s="10"/>
    </row>
    <row r="165" spans="1:17" x14ac:dyDescent="0.25">
      <c r="A165" s="3" t="s">
        <v>24</v>
      </c>
      <c r="B165" s="3" t="s">
        <v>25</v>
      </c>
      <c r="C165" s="4">
        <v>2012</v>
      </c>
      <c r="D165" s="3">
        <v>11</v>
      </c>
      <c r="E165" s="3">
        <v>3</v>
      </c>
      <c r="F165" s="3">
        <v>41</v>
      </c>
      <c r="G165" s="12">
        <v>41153</v>
      </c>
      <c r="H165">
        <v>90</v>
      </c>
      <c r="I165">
        <v>120</v>
      </c>
      <c r="J165">
        <v>0.1121718377088306</v>
      </c>
      <c r="K165" s="10">
        <f t="shared" si="8"/>
        <v>0.15704057279236283</v>
      </c>
      <c r="M165">
        <v>1.2705634049323786</v>
      </c>
      <c r="N165" s="10">
        <f t="shared" si="9"/>
        <v>1400</v>
      </c>
      <c r="O165" s="10">
        <f t="shared" si="10"/>
        <v>0</v>
      </c>
      <c r="P165" s="10">
        <f t="shared" si="11"/>
        <v>5.3363663007159898</v>
      </c>
      <c r="Q165" s="10"/>
    </row>
    <row r="166" spans="1:17" x14ac:dyDescent="0.25">
      <c r="A166" s="3" t="s">
        <v>24</v>
      </c>
      <c r="B166" s="3" t="s">
        <v>25</v>
      </c>
      <c r="C166" s="4">
        <v>2012</v>
      </c>
      <c r="D166" s="3">
        <v>13</v>
      </c>
      <c r="E166" s="3">
        <v>3</v>
      </c>
      <c r="F166" s="3">
        <v>42</v>
      </c>
      <c r="G166" s="12">
        <v>41153</v>
      </c>
      <c r="H166">
        <v>0</v>
      </c>
      <c r="I166">
        <v>30</v>
      </c>
      <c r="J166">
        <v>7.9643944717732632E-2</v>
      </c>
      <c r="K166" s="10">
        <f t="shared" si="8"/>
        <v>0.11285546966502714</v>
      </c>
      <c r="L166">
        <v>0</v>
      </c>
      <c r="M166">
        <v>4.340553857265558</v>
      </c>
      <c r="N166" s="10">
        <f t="shared" si="9"/>
        <v>1417</v>
      </c>
      <c r="O166" s="10">
        <f t="shared" si="10"/>
        <v>0</v>
      </c>
      <c r="P166" s="10">
        <f t="shared" si="11"/>
        <v>18.451694447235884</v>
      </c>
      <c r="Q166" s="10">
        <f>SUM(O166:P169)</f>
        <v>28.674791305291734</v>
      </c>
    </row>
    <row r="167" spans="1:17" x14ac:dyDescent="0.25">
      <c r="A167" s="3" t="s">
        <v>24</v>
      </c>
      <c r="B167" s="3" t="s">
        <v>25</v>
      </c>
      <c r="C167" s="4">
        <v>2012</v>
      </c>
      <c r="D167" s="3">
        <v>13</v>
      </c>
      <c r="E167" s="3">
        <v>3</v>
      </c>
      <c r="F167" s="3">
        <v>42</v>
      </c>
      <c r="G167" s="12">
        <v>41153</v>
      </c>
      <c r="H167">
        <v>90</v>
      </c>
      <c r="I167">
        <v>120</v>
      </c>
      <c r="J167">
        <v>7.4057843996494205E-2</v>
      </c>
      <c r="K167" s="10">
        <f t="shared" si="8"/>
        <v>0.1036809815950919</v>
      </c>
      <c r="M167">
        <v>0.92851189745836982</v>
      </c>
      <c r="N167" s="10">
        <f t="shared" si="9"/>
        <v>1400</v>
      </c>
      <c r="O167" s="10">
        <f t="shared" si="10"/>
        <v>0</v>
      </c>
      <c r="P167" s="10">
        <f t="shared" si="11"/>
        <v>3.8997499693251529</v>
      </c>
      <c r="Q167" s="10"/>
    </row>
    <row r="168" spans="1:17" x14ac:dyDescent="0.25">
      <c r="A168" s="3" t="s">
        <v>24</v>
      </c>
      <c r="B168" s="3" t="s">
        <v>25</v>
      </c>
      <c r="C168" s="4">
        <v>2012</v>
      </c>
      <c r="D168" s="3">
        <v>13</v>
      </c>
      <c r="E168" s="3">
        <v>3</v>
      </c>
      <c r="F168" s="3">
        <v>42</v>
      </c>
      <c r="G168" s="12">
        <v>41153</v>
      </c>
      <c r="H168">
        <v>60</v>
      </c>
      <c r="I168">
        <v>90</v>
      </c>
      <c r="J168">
        <v>6.2354312354312227E-2</v>
      </c>
      <c r="K168" s="10">
        <f t="shared" si="8"/>
        <v>8.6734848484848318E-2</v>
      </c>
      <c r="M168">
        <v>0.72315061188811192</v>
      </c>
      <c r="N168" s="10">
        <f t="shared" si="9"/>
        <v>1391</v>
      </c>
      <c r="O168" s="10">
        <f t="shared" si="10"/>
        <v>0</v>
      </c>
      <c r="P168" s="10">
        <f t="shared" si="11"/>
        <v>3.017707503409091</v>
      </c>
      <c r="Q168" s="10"/>
    </row>
    <row r="169" spans="1:17" x14ac:dyDescent="0.25">
      <c r="A169" s="3" t="s">
        <v>24</v>
      </c>
      <c r="B169" s="3" t="s">
        <v>25</v>
      </c>
      <c r="C169" s="4">
        <v>2012</v>
      </c>
      <c r="D169" s="3">
        <v>13</v>
      </c>
      <c r="E169" s="3">
        <v>3</v>
      </c>
      <c r="F169" s="3">
        <v>42</v>
      </c>
      <c r="G169" s="12">
        <v>41153</v>
      </c>
      <c r="H169">
        <v>30</v>
      </c>
      <c r="I169">
        <v>60</v>
      </c>
      <c r="J169">
        <v>6.2122045079714132E-2</v>
      </c>
      <c r="K169" s="10">
        <f t="shared" si="8"/>
        <v>8.3305662451896648E-2</v>
      </c>
      <c r="M169">
        <v>0.82168515667949427</v>
      </c>
      <c r="N169" s="10">
        <f t="shared" si="9"/>
        <v>1341</v>
      </c>
      <c r="O169" s="10">
        <f t="shared" si="10"/>
        <v>0</v>
      </c>
      <c r="P169" s="10">
        <f t="shared" si="11"/>
        <v>3.3056393853216055</v>
      </c>
      <c r="Q169" s="10"/>
    </row>
    <row r="170" spans="1:17" x14ac:dyDescent="0.25">
      <c r="A170" s="3" t="s">
        <v>24</v>
      </c>
      <c r="B170" s="3" t="s">
        <v>25</v>
      </c>
      <c r="C170" s="4">
        <v>2012</v>
      </c>
      <c r="D170" s="3">
        <v>2</v>
      </c>
      <c r="E170" s="3">
        <v>4</v>
      </c>
      <c r="F170" s="3">
        <v>43</v>
      </c>
      <c r="G170" s="12">
        <v>41153</v>
      </c>
      <c r="H170">
        <v>0</v>
      </c>
      <c r="I170">
        <v>30</v>
      </c>
      <c r="J170">
        <v>8.739609076612001E-2</v>
      </c>
      <c r="K170" s="10">
        <f t="shared" si="8"/>
        <v>0.12384026061559206</v>
      </c>
      <c r="L170">
        <v>0.19719770089118555</v>
      </c>
      <c r="M170">
        <v>4.7105773983374526</v>
      </c>
      <c r="N170" s="10">
        <f t="shared" si="9"/>
        <v>1417</v>
      </c>
      <c r="O170" s="10">
        <f t="shared" si="10"/>
        <v>0.83828742648842969</v>
      </c>
      <c r="P170" s="10">
        <f t="shared" si="11"/>
        <v>20.024664520332511</v>
      </c>
      <c r="Q170" s="10">
        <f>SUM(O170:P173)</f>
        <v>32.681471298096774</v>
      </c>
    </row>
    <row r="171" spans="1:17" x14ac:dyDescent="0.25">
      <c r="A171" s="3" t="s">
        <v>24</v>
      </c>
      <c r="B171" s="3" t="s">
        <v>25</v>
      </c>
      <c r="C171" s="4">
        <v>2012</v>
      </c>
      <c r="D171" s="3">
        <v>2</v>
      </c>
      <c r="E171" s="3">
        <v>4</v>
      </c>
      <c r="F171" s="3">
        <v>43</v>
      </c>
      <c r="G171" s="12">
        <v>41153</v>
      </c>
      <c r="H171">
        <v>60</v>
      </c>
      <c r="I171">
        <v>90</v>
      </c>
      <c r="J171">
        <v>6.5559286092949171E-2</v>
      </c>
      <c r="K171" s="10">
        <f t="shared" si="8"/>
        <v>9.119296695529229E-2</v>
      </c>
      <c r="M171">
        <v>0.70734617423573054</v>
      </c>
      <c r="N171" s="10">
        <f t="shared" si="9"/>
        <v>1391</v>
      </c>
      <c r="O171" s="10">
        <f t="shared" si="10"/>
        <v>0</v>
      </c>
      <c r="P171" s="10">
        <f t="shared" si="11"/>
        <v>2.9517555850857033</v>
      </c>
      <c r="Q171" s="10"/>
    </row>
    <row r="172" spans="1:17" x14ac:dyDescent="0.25">
      <c r="A172" s="3" t="s">
        <v>24</v>
      </c>
      <c r="B172" s="3" t="s">
        <v>25</v>
      </c>
      <c r="C172" s="4">
        <v>2012</v>
      </c>
      <c r="D172" s="3">
        <v>2</v>
      </c>
      <c r="E172" s="3">
        <v>4</v>
      </c>
      <c r="F172" s="3">
        <v>43</v>
      </c>
      <c r="G172" s="12">
        <v>41153</v>
      </c>
      <c r="H172">
        <v>30</v>
      </c>
      <c r="I172">
        <v>60</v>
      </c>
      <c r="J172">
        <v>6.2972768532526452E-2</v>
      </c>
      <c r="K172" s="10">
        <f t="shared" si="8"/>
        <v>8.444648260211797E-2</v>
      </c>
      <c r="M172">
        <v>0.53904311649016634</v>
      </c>
      <c r="N172" s="10">
        <f t="shared" si="9"/>
        <v>1341</v>
      </c>
      <c r="O172" s="10">
        <f t="shared" si="10"/>
        <v>0</v>
      </c>
      <c r="P172" s="10">
        <f t="shared" si="11"/>
        <v>2.1685704576399392</v>
      </c>
      <c r="Q172" s="10"/>
    </row>
    <row r="173" spans="1:17" x14ac:dyDescent="0.25">
      <c r="A173" s="3" t="s">
        <v>24</v>
      </c>
      <c r="B173" s="3" t="s">
        <v>25</v>
      </c>
      <c r="C173" s="4">
        <v>2012</v>
      </c>
      <c r="D173" s="3">
        <v>2</v>
      </c>
      <c r="E173" s="3">
        <v>4</v>
      </c>
      <c r="F173" s="3">
        <v>43</v>
      </c>
      <c r="G173" s="12">
        <v>41153</v>
      </c>
      <c r="H173">
        <v>90</v>
      </c>
      <c r="I173">
        <v>120</v>
      </c>
      <c r="J173">
        <v>5.576208178438672E-2</v>
      </c>
      <c r="K173" s="10">
        <f t="shared" si="8"/>
        <v>7.8066914498141418E-2</v>
      </c>
      <c r="M173">
        <v>1.5948079306071872</v>
      </c>
      <c r="N173" s="10">
        <f t="shared" si="9"/>
        <v>1400</v>
      </c>
      <c r="O173" s="10">
        <f t="shared" si="10"/>
        <v>0</v>
      </c>
      <c r="P173" s="10">
        <f t="shared" si="11"/>
        <v>6.6981933085501861</v>
      </c>
      <c r="Q173" s="10"/>
    </row>
    <row r="174" spans="1:17" x14ac:dyDescent="0.25">
      <c r="A174" s="3" t="s">
        <v>24</v>
      </c>
      <c r="B174" s="3" t="s">
        <v>25</v>
      </c>
      <c r="C174" s="4">
        <v>2012</v>
      </c>
      <c r="D174" s="3">
        <v>4</v>
      </c>
      <c r="E174" s="3">
        <v>4</v>
      </c>
      <c r="F174" s="3">
        <v>44</v>
      </c>
      <c r="G174" s="12">
        <v>41153</v>
      </c>
      <c r="H174">
        <v>0</v>
      </c>
      <c r="I174">
        <v>30</v>
      </c>
      <c r="J174">
        <v>0.13648885549712003</v>
      </c>
      <c r="K174" s="10">
        <f t="shared" si="8"/>
        <v>0.19340470823941908</v>
      </c>
      <c r="L174">
        <v>0</v>
      </c>
      <c r="M174">
        <v>17.500205025461224</v>
      </c>
      <c r="N174" s="10">
        <f t="shared" si="9"/>
        <v>1417</v>
      </c>
      <c r="O174" s="10">
        <f t="shared" si="10"/>
        <v>0</v>
      </c>
      <c r="P174" s="10">
        <f t="shared" si="11"/>
        <v>74.393371563235647</v>
      </c>
      <c r="Q174" s="10">
        <f>SUM(O174:P177)</f>
        <v>112.99512708933233</v>
      </c>
    </row>
    <row r="175" spans="1:17" x14ac:dyDescent="0.25">
      <c r="A175" s="3" t="s">
        <v>24</v>
      </c>
      <c r="B175" s="3" t="s">
        <v>25</v>
      </c>
      <c r="C175" s="4">
        <v>2012</v>
      </c>
      <c r="D175" s="3">
        <v>4</v>
      </c>
      <c r="E175" s="3">
        <v>4</v>
      </c>
      <c r="F175" s="3">
        <v>44</v>
      </c>
      <c r="G175" s="12">
        <v>41153</v>
      </c>
      <c r="H175">
        <v>30</v>
      </c>
      <c r="I175">
        <v>60</v>
      </c>
      <c r="J175">
        <v>0.12770460959548466</v>
      </c>
      <c r="K175" s="10">
        <f t="shared" si="8"/>
        <v>0.17125188146754494</v>
      </c>
      <c r="M175">
        <v>4.1802089722483542</v>
      </c>
      <c r="N175" s="10">
        <f t="shared" si="9"/>
        <v>1341</v>
      </c>
      <c r="O175" s="10">
        <f t="shared" si="10"/>
        <v>0</v>
      </c>
      <c r="P175" s="10">
        <f t="shared" si="11"/>
        <v>16.816980695355127</v>
      </c>
    </row>
    <row r="176" spans="1:17" x14ac:dyDescent="0.25">
      <c r="A176" s="3" t="s">
        <v>24</v>
      </c>
      <c r="B176" s="3" t="s">
        <v>25</v>
      </c>
      <c r="C176" s="4">
        <v>2012</v>
      </c>
      <c r="D176" s="3">
        <v>4</v>
      </c>
      <c r="E176" s="3">
        <v>4</v>
      </c>
      <c r="F176" s="3">
        <v>44</v>
      </c>
      <c r="G176" s="12">
        <v>41153</v>
      </c>
      <c r="H176">
        <v>60</v>
      </c>
      <c r="I176">
        <v>90</v>
      </c>
      <c r="J176">
        <v>0.12003589858649302</v>
      </c>
      <c r="K176" s="10">
        <f t="shared" si="8"/>
        <v>0.16696993493381179</v>
      </c>
      <c r="M176">
        <v>2.3805015705631591</v>
      </c>
      <c r="N176" s="10">
        <f t="shared" si="9"/>
        <v>1391</v>
      </c>
      <c r="O176" s="10">
        <f t="shared" si="10"/>
        <v>0</v>
      </c>
      <c r="P176" s="10">
        <f t="shared" si="11"/>
        <v>9.933833053960063</v>
      </c>
    </row>
    <row r="177" spans="1:17" x14ac:dyDescent="0.25">
      <c r="A177" s="3" t="s">
        <v>24</v>
      </c>
      <c r="B177" s="3" t="s">
        <v>25</v>
      </c>
      <c r="C177" s="4">
        <v>2012</v>
      </c>
      <c r="D177" s="3">
        <v>4</v>
      </c>
      <c r="E177" s="3">
        <v>4</v>
      </c>
      <c r="F177" s="3">
        <v>44</v>
      </c>
      <c r="G177" s="12">
        <v>41153</v>
      </c>
      <c r="H177">
        <v>90</v>
      </c>
      <c r="I177">
        <v>120</v>
      </c>
      <c r="J177">
        <v>0.10028315243039171</v>
      </c>
      <c r="K177" s="10">
        <f t="shared" si="8"/>
        <v>0.14039641340254841</v>
      </c>
      <c r="M177">
        <v>2.8216528039955957</v>
      </c>
      <c r="N177" s="10">
        <f t="shared" si="9"/>
        <v>1400</v>
      </c>
      <c r="O177" s="10">
        <f t="shared" si="10"/>
        <v>0</v>
      </c>
      <c r="P177" s="10">
        <f t="shared" si="11"/>
        <v>11.8509417767815</v>
      </c>
    </row>
    <row r="178" spans="1:17" x14ac:dyDescent="0.25">
      <c r="A178" s="3" t="s">
        <v>24</v>
      </c>
      <c r="B178" s="3" t="s">
        <v>25</v>
      </c>
      <c r="C178" s="4">
        <v>2012</v>
      </c>
      <c r="D178" s="3">
        <v>8</v>
      </c>
      <c r="E178" s="3">
        <v>4</v>
      </c>
      <c r="F178" s="3">
        <v>45</v>
      </c>
      <c r="G178" s="12">
        <v>41153</v>
      </c>
      <c r="H178">
        <v>0</v>
      </c>
      <c r="I178">
        <v>30</v>
      </c>
      <c r="J178">
        <v>9.2181069958847714E-2</v>
      </c>
      <c r="K178" s="10">
        <f t="shared" si="8"/>
        <v>0.1306205761316872</v>
      </c>
      <c r="L178">
        <v>0.63608216735253786</v>
      </c>
      <c r="M178">
        <v>2.5461858436213993</v>
      </c>
      <c r="N178" s="10">
        <f t="shared" si="9"/>
        <v>1417</v>
      </c>
      <c r="O178" s="10">
        <f t="shared" si="10"/>
        <v>2.7039852934156383</v>
      </c>
      <c r="P178" s="10">
        <f t="shared" si="11"/>
        <v>10.823836021234568</v>
      </c>
      <c r="Q178">
        <f>SUM(O178:P181)</f>
        <v>25.634219500319823</v>
      </c>
    </row>
    <row r="179" spans="1:17" x14ac:dyDescent="0.25">
      <c r="A179" s="3" t="s">
        <v>24</v>
      </c>
      <c r="B179" s="3" t="s">
        <v>25</v>
      </c>
      <c r="C179" s="4">
        <v>2012</v>
      </c>
      <c r="D179" s="3">
        <v>8</v>
      </c>
      <c r="E179" s="3">
        <v>4</v>
      </c>
      <c r="F179" s="3">
        <v>45</v>
      </c>
      <c r="G179" s="12">
        <v>41153</v>
      </c>
      <c r="H179">
        <v>30</v>
      </c>
      <c r="I179">
        <v>60</v>
      </c>
      <c r="J179">
        <v>6.336766681594265E-2</v>
      </c>
      <c r="K179" s="10">
        <f t="shared" si="8"/>
        <v>8.4976041200179098E-2</v>
      </c>
      <c r="M179">
        <v>0.12178919614867888</v>
      </c>
      <c r="N179" s="10">
        <f t="shared" si="9"/>
        <v>1341</v>
      </c>
      <c r="O179" s="10">
        <f t="shared" si="10"/>
        <v>0</v>
      </c>
      <c r="P179" s="10">
        <f t="shared" si="11"/>
        <v>0.48995793610613514</v>
      </c>
    </row>
    <row r="180" spans="1:17" x14ac:dyDescent="0.25">
      <c r="A180" s="3" t="s">
        <v>24</v>
      </c>
      <c r="B180" s="3" t="s">
        <v>25</v>
      </c>
      <c r="C180" s="4">
        <v>2012</v>
      </c>
      <c r="D180" s="3">
        <v>8</v>
      </c>
      <c r="E180" s="3">
        <v>4</v>
      </c>
      <c r="F180" s="3">
        <v>45</v>
      </c>
      <c r="G180" s="12">
        <v>41153</v>
      </c>
      <c r="H180">
        <v>60</v>
      </c>
      <c r="I180">
        <v>90</v>
      </c>
      <c r="J180">
        <v>5.54118154376885E-2</v>
      </c>
      <c r="K180" s="10">
        <f t="shared" si="8"/>
        <v>7.707783527382471E-2</v>
      </c>
      <c r="M180">
        <v>1.4668053686934022</v>
      </c>
      <c r="N180" s="10">
        <f t="shared" si="9"/>
        <v>1391</v>
      </c>
      <c r="O180" s="10">
        <f t="shared" si="10"/>
        <v>0</v>
      </c>
      <c r="P180" s="10">
        <f t="shared" si="11"/>
        <v>6.1209788035575672</v>
      </c>
    </row>
    <row r="181" spans="1:17" x14ac:dyDescent="0.25">
      <c r="A181" s="3" t="s">
        <v>24</v>
      </c>
      <c r="B181" s="3" t="s">
        <v>25</v>
      </c>
      <c r="C181" s="4">
        <v>2012</v>
      </c>
      <c r="D181" s="3">
        <v>8</v>
      </c>
      <c r="E181" s="3">
        <v>4</v>
      </c>
      <c r="F181" s="3">
        <v>45</v>
      </c>
      <c r="G181" s="12">
        <v>41153</v>
      </c>
      <c r="H181">
        <v>90</v>
      </c>
      <c r="I181">
        <v>120</v>
      </c>
      <c r="J181">
        <v>5.0850591715976334E-2</v>
      </c>
      <c r="K181" s="10">
        <f t="shared" si="8"/>
        <v>7.119082840236686E-2</v>
      </c>
      <c r="M181">
        <v>1.3084432014299803</v>
      </c>
      <c r="N181" s="10">
        <f t="shared" si="9"/>
        <v>1400</v>
      </c>
      <c r="O181" s="10">
        <f t="shared" si="10"/>
        <v>0</v>
      </c>
      <c r="P181" s="10">
        <f t="shared" si="11"/>
        <v>5.4954614460059172</v>
      </c>
    </row>
    <row r="182" spans="1:17" x14ac:dyDescent="0.25">
      <c r="A182" s="3" t="s">
        <v>24</v>
      </c>
      <c r="B182" s="3" t="s">
        <v>25</v>
      </c>
      <c r="C182" s="4">
        <v>2012</v>
      </c>
      <c r="D182" s="3">
        <v>10</v>
      </c>
      <c r="E182" s="3">
        <v>4</v>
      </c>
      <c r="F182" s="3">
        <v>46</v>
      </c>
      <c r="G182" s="12">
        <v>41153</v>
      </c>
      <c r="H182">
        <v>0</v>
      </c>
      <c r="I182">
        <v>30</v>
      </c>
      <c r="J182">
        <v>7.4465878448454759E-2</v>
      </c>
      <c r="K182" s="10">
        <f t="shared" si="8"/>
        <v>0.10551814976146039</v>
      </c>
      <c r="L182">
        <v>0.18842825140012451</v>
      </c>
      <c r="M182">
        <v>1.6312242826522856</v>
      </c>
      <c r="N182" s="10">
        <f t="shared" si="9"/>
        <v>1417</v>
      </c>
      <c r="O182" s="10">
        <f t="shared" si="10"/>
        <v>0.8010084967019292</v>
      </c>
      <c r="P182" s="10">
        <f t="shared" si="11"/>
        <v>6.9343344255548658</v>
      </c>
      <c r="Q182">
        <f>SUM(O182:P185)</f>
        <v>13.332430969034231</v>
      </c>
    </row>
    <row r="183" spans="1:17" x14ac:dyDescent="0.25">
      <c r="A183" s="3" t="s">
        <v>24</v>
      </c>
      <c r="B183" s="3" t="s">
        <v>25</v>
      </c>
      <c r="C183" s="4">
        <v>2012</v>
      </c>
      <c r="D183" s="3">
        <v>10</v>
      </c>
      <c r="E183" s="3">
        <v>4</v>
      </c>
      <c r="F183" s="3">
        <v>46</v>
      </c>
      <c r="G183" s="12">
        <v>41153</v>
      </c>
      <c r="H183">
        <v>30</v>
      </c>
      <c r="I183">
        <v>60</v>
      </c>
      <c r="J183">
        <v>6.2965633261235388E-2</v>
      </c>
      <c r="K183" s="10">
        <f t="shared" si="8"/>
        <v>8.4436914203316657E-2</v>
      </c>
      <c r="M183">
        <v>0.24975459424817753</v>
      </c>
      <c r="N183" s="10">
        <f t="shared" si="9"/>
        <v>1341</v>
      </c>
      <c r="O183" s="10">
        <f t="shared" si="10"/>
        <v>0</v>
      </c>
      <c r="P183" s="10">
        <f t="shared" si="11"/>
        <v>1.0047627326604183</v>
      </c>
    </row>
    <row r="184" spans="1:17" x14ac:dyDescent="0.25">
      <c r="A184" s="3" t="s">
        <v>24</v>
      </c>
      <c r="B184" s="3" t="s">
        <v>25</v>
      </c>
      <c r="C184" s="4">
        <v>2012</v>
      </c>
      <c r="D184" s="3">
        <v>10</v>
      </c>
      <c r="E184" s="3">
        <v>4</v>
      </c>
      <c r="F184" s="3">
        <v>46</v>
      </c>
      <c r="G184" s="12">
        <v>41153</v>
      </c>
      <c r="H184">
        <v>60</v>
      </c>
      <c r="I184">
        <v>90</v>
      </c>
      <c r="J184">
        <v>5.9756097560975559E-2</v>
      </c>
      <c r="K184" s="10">
        <f t="shared" si="8"/>
        <v>8.3120731707317E-2</v>
      </c>
      <c r="M184">
        <v>0.68205195121951212</v>
      </c>
      <c r="N184" s="10">
        <f t="shared" si="9"/>
        <v>1391</v>
      </c>
      <c r="O184" s="10">
        <f t="shared" si="10"/>
        <v>0</v>
      </c>
      <c r="P184" s="10">
        <f t="shared" si="11"/>
        <v>2.8462027924390236</v>
      </c>
    </row>
    <row r="185" spans="1:17" x14ac:dyDescent="0.25">
      <c r="A185" s="3" t="s">
        <v>24</v>
      </c>
      <c r="B185" s="3" t="s">
        <v>25</v>
      </c>
      <c r="C185" s="4">
        <v>2012</v>
      </c>
      <c r="D185" s="3">
        <v>10</v>
      </c>
      <c r="E185" s="3">
        <v>4</v>
      </c>
      <c r="F185" s="3">
        <v>46</v>
      </c>
      <c r="G185" s="12">
        <v>41153</v>
      </c>
      <c r="H185">
        <v>90</v>
      </c>
      <c r="I185">
        <v>120</v>
      </c>
      <c r="J185">
        <v>5.5073822357628172E-2</v>
      </c>
      <c r="K185" s="10">
        <f t="shared" si="8"/>
        <v>7.710335130067944E-2</v>
      </c>
      <c r="M185">
        <v>0.41574345754237946</v>
      </c>
      <c r="N185" s="10">
        <f t="shared" si="9"/>
        <v>1400</v>
      </c>
      <c r="O185" s="10">
        <f t="shared" si="10"/>
        <v>0</v>
      </c>
      <c r="P185" s="10">
        <f t="shared" si="11"/>
        <v>1.7461225216779936</v>
      </c>
    </row>
    <row r="186" spans="1:17" x14ac:dyDescent="0.25">
      <c r="A186" s="3" t="s">
        <v>24</v>
      </c>
      <c r="B186" s="3" t="s">
        <v>25</v>
      </c>
      <c r="C186" s="4">
        <v>2012</v>
      </c>
      <c r="D186" s="3">
        <v>7</v>
      </c>
      <c r="E186" s="3">
        <v>4</v>
      </c>
      <c r="F186" s="3">
        <v>47</v>
      </c>
      <c r="G186" s="12">
        <v>41153</v>
      </c>
      <c r="H186">
        <v>0</v>
      </c>
      <c r="I186">
        <v>30</v>
      </c>
      <c r="J186">
        <v>7.6786111729356829E-2</v>
      </c>
      <c r="K186" s="10">
        <f t="shared" si="8"/>
        <v>0.10880592032049863</v>
      </c>
      <c r="L186">
        <v>8.2141108390830192E-2</v>
      </c>
      <c r="M186">
        <v>2.7882342903776247</v>
      </c>
      <c r="N186" s="10">
        <f t="shared" si="9"/>
        <v>1417</v>
      </c>
      <c r="O186" s="10">
        <f t="shared" si="10"/>
        <v>0.34918185176941913</v>
      </c>
      <c r="P186" s="10">
        <f t="shared" si="11"/>
        <v>11.852783968395283</v>
      </c>
      <c r="Q186">
        <f>SUM(O186:P189)</f>
        <v>15.566716858812477</v>
      </c>
    </row>
    <row r="187" spans="1:17" x14ac:dyDescent="0.25">
      <c r="A187" s="3" t="s">
        <v>24</v>
      </c>
      <c r="B187" s="3" t="s">
        <v>25</v>
      </c>
      <c r="C187" s="4">
        <v>2012</v>
      </c>
      <c r="D187" s="3">
        <v>7</v>
      </c>
      <c r="E187" s="3">
        <v>4</v>
      </c>
      <c r="F187" s="3">
        <v>47</v>
      </c>
      <c r="G187" s="12">
        <v>41153</v>
      </c>
      <c r="H187">
        <v>60</v>
      </c>
      <c r="I187">
        <v>90</v>
      </c>
      <c r="J187">
        <v>6.5010274612366969E-2</v>
      </c>
      <c r="K187" s="10">
        <f t="shared" si="8"/>
        <v>9.0429291985802449E-2</v>
      </c>
      <c r="M187">
        <v>0.2273789308176101</v>
      </c>
      <c r="N187" s="10">
        <f t="shared" si="9"/>
        <v>1391</v>
      </c>
      <c r="O187" s="10">
        <f t="shared" si="10"/>
        <v>0</v>
      </c>
      <c r="P187" s="10">
        <f t="shared" si="11"/>
        <v>0.9488522783018869</v>
      </c>
    </row>
    <row r="188" spans="1:17" x14ac:dyDescent="0.25">
      <c r="A188" s="3" t="s">
        <v>24</v>
      </c>
      <c r="B188" s="3" t="s">
        <v>25</v>
      </c>
      <c r="C188" s="4">
        <v>2012</v>
      </c>
      <c r="D188" s="3">
        <v>7</v>
      </c>
      <c r="E188" s="3">
        <v>4</v>
      </c>
      <c r="F188" s="3">
        <v>47</v>
      </c>
      <c r="G188" s="12">
        <v>41153</v>
      </c>
      <c r="H188">
        <v>30</v>
      </c>
      <c r="I188">
        <v>60</v>
      </c>
      <c r="J188">
        <v>6.5948855989232877E-2</v>
      </c>
      <c r="K188" s="10">
        <f t="shared" si="8"/>
        <v>8.8437415881561288E-2</v>
      </c>
      <c r="M188">
        <v>0.17623943472409154</v>
      </c>
      <c r="N188" s="10">
        <f t="shared" si="9"/>
        <v>1341</v>
      </c>
      <c r="O188" s="10">
        <f t="shared" si="10"/>
        <v>0</v>
      </c>
      <c r="P188" s="10">
        <f t="shared" si="11"/>
        <v>0.70901124589502018</v>
      </c>
    </row>
    <row r="189" spans="1:17" x14ac:dyDescent="0.25">
      <c r="A189" s="3" t="s">
        <v>24</v>
      </c>
      <c r="B189" s="3" t="s">
        <v>25</v>
      </c>
      <c r="C189" s="4">
        <v>2012</v>
      </c>
      <c r="D189" s="3">
        <v>7</v>
      </c>
      <c r="E189" s="3">
        <v>4</v>
      </c>
      <c r="F189" s="3">
        <v>47</v>
      </c>
      <c r="G189" s="12">
        <v>41153</v>
      </c>
      <c r="H189">
        <v>90</v>
      </c>
      <c r="I189">
        <v>120</v>
      </c>
      <c r="J189">
        <v>5.6977704376548415E-2</v>
      </c>
      <c r="K189" s="10">
        <f t="shared" si="8"/>
        <v>7.9768786127167784E-2</v>
      </c>
      <c r="M189">
        <v>0.40640178915496838</v>
      </c>
      <c r="N189" s="10">
        <f t="shared" si="9"/>
        <v>1400</v>
      </c>
      <c r="O189" s="10">
        <f t="shared" si="10"/>
        <v>0</v>
      </c>
      <c r="P189" s="10">
        <f t="shared" si="11"/>
        <v>1.7068875144508671</v>
      </c>
    </row>
    <row r="190" spans="1:17" x14ac:dyDescent="0.25">
      <c r="A190" s="3" t="s">
        <v>24</v>
      </c>
      <c r="B190" s="3" t="s">
        <v>25</v>
      </c>
      <c r="C190" s="4">
        <v>2012</v>
      </c>
      <c r="D190" s="3">
        <v>5</v>
      </c>
      <c r="E190" s="3">
        <v>4</v>
      </c>
      <c r="F190" s="3">
        <v>48</v>
      </c>
      <c r="G190" s="12">
        <v>41153</v>
      </c>
      <c r="H190">
        <v>30</v>
      </c>
      <c r="I190">
        <v>60</v>
      </c>
      <c r="J190">
        <v>0.14410364886303531</v>
      </c>
      <c r="K190" s="10">
        <f t="shared" si="8"/>
        <v>0.19324299312533033</v>
      </c>
      <c r="M190">
        <v>2.6422267759562841</v>
      </c>
      <c r="N190" s="10">
        <f t="shared" si="9"/>
        <v>1341</v>
      </c>
      <c r="O190" s="10">
        <f t="shared" si="10"/>
        <v>0</v>
      </c>
      <c r="P190" s="10">
        <f t="shared" si="11"/>
        <v>10.629678319672129</v>
      </c>
    </row>
    <row r="191" spans="1:17" x14ac:dyDescent="0.25">
      <c r="A191" s="3" t="s">
        <v>24</v>
      </c>
      <c r="B191" s="3" t="s">
        <v>25</v>
      </c>
      <c r="C191" s="4">
        <v>2012</v>
      </c>
      <c r="D191" s="3">
        <v>5</v>
      </c>
      <c r="E191" s="3">
        <v>4</v>
      </c>
      <c r="F191" s="3">
        <v>48</v>
      </c>
      <c r="G191" s="12">
        <v>41153</v>
      </c>
      <c r="H191">
        <v>60</v>
      </c>
      <c r="I191">
        <v>90</v>
      </c>
      <c r="J191">
        <v>0.13368397983782587</v>
      </c>
      <c r="K191" s="10">
        <f t="shared" si="8"/>
        <v>0.18595441595441578</v>
      </c>
      <c r="M191">
        <v>2.7006961794141282</v>
      </c>
      <c r="N191" s="10">
        <f t="shared" si="9"/>
        <v>1391</v>
      </c>
      <c r="O191" s="10">
        <f t="shared" si="10"/>
        <v>0</v>
      </c>
      <c r="P191" s="10">
        <f t="shared" si="11"/>
        <v>11.270005156695158</v>
      </c>
    </row>
    <row r="192" spans="1:17" x14ac:dyDescent="0.25">
      <c r="A192" s="3" t="s">
        <v>24</v>
      </c>
      <c r="B192" s="3" t="s">
        <v>25</v>
      </c>
      <c r="C192" s="4">
        <v>2012</v>
      </c>
      <c r="D192" s="3">
        <v>5</v>
      </c>
      <c r="E192" s="3">
        <v>4</v>
      </c>
      <c r="F192" s="3">
        <v>48</v>
      </c>
      <c r="G192" s="12">
        <v>41153</v>
      </c>
      <c r="H192">
        <v>90</v>
      </c>
      <c r="I192">
        <v>120</v>
      </c>
      <c r="J192">
        <v>0.13120567375886533</v>
      </c>
      <c r="K192" s="10">
        <f t="shared" si="8"/>
        <v>0.18368794326241147</v>
      </c>
      <c r="M192">
        <v>2.7468670212765955</v>
      </c>
      <c r="N192" s="10">
        <f t="shared" si="9"/>
        <v>1400</v>
      </c>
      <c r="O192" s="10">
        <f t="shared" si="10"/>
        <v>0</v>
      </c>
      <c r="P192" s="10">
        <f t="shared" si="11"/>
        <v>11.5368414893617</v>
      </c>
    </row>
    <row r="193" spans="1:17" x14ac:dyDescent="0.25">
      <c r="A193" s="3" t="s">
        <v>24</v>
      </c>
      <c r="B193" s="3" t="s">
        <v>25</v>
      </c>
      <c r="C193" s="4">
        <v>2012</v>
      </c>
      <c r="D193" s="3">
        <v>5</v>
      </c>
      <c r="E193" s="3">
        <v>4</v>
      </c>
      <c r="F193" s="3">
        <v>48</v>
      </c>
      <c r="G193" s="12">
        <v>41153</v>
      </c>
      <c r="H193">
        <v>0</v>
      </c>
      <c r="I193">
        <v>30</v>
      </c>
      <c r="J193">
        <v>0.12201963534361833</v>
      </c>
      <c r="K193" s="10">
        <f t="shared" si="8"/>
        <v>0.17290182328190717</v>
      </c>
      <c r="L193">
        <v>5.084927536231882E-2</v>
      </c>
      <c r="M193">
        <v>15.552682608695648</v>
      </c>
      <c r="N193" s="10">
        <f t="shared" si="9"/>
        <v>1417</v>
      </c>
      <c r="O193" s="10">
        <f t="shared" si="10"/>
        <v>0.21616026956521731</v>
      </c>
      <c r="P193" s="10">
        <f t="shared" si="11"/>
        <v>66.114453769565188</v>
      </c>
      <c r="Q193">
        <f>SUM(O193:P196)</f>
        <v>68.250949585927572</v>
      </c>
    </row>
    <row r="194" spans="1:17" x14ac:dyDescent="0.25">
      <c r="A194" s="3" t="s">
        <v>24</v>
      </c>
      <c r="B194" s="3" t="s">
        <v>25</v>
      </c>
      <c r="C194" s="4">
        <v>2012</v>
      </c>
      <c r="D194" s="3">
        <v>3</v>
      </c>
      <c r="E194" s="3">
        <v>4</v>
      </c>
      <c r="F194" s="3">
        <v>49</v>
      </c>
      <c r="G194" s="12">
        <v>41153</v>
      </c>
      <c r="H194">
        <v>30</v>
      </c>
      <c r="I194">
        <v>60</v>
      </c>
      <c r="J194">
        <v>6.1986381779760513E-2</v>
      </c>
      <c r="K194" s="10">
        <f t="shared" ref="K194:K228" si="12">J194*N194/1000</f>
        <v>8.3123737966658853E-2</v>
      </c>
      <c r="M194">
        <v>0.25351152461454174</v>
      </c>
      <c r="N194" s="10">
        <f t="shared" ref="N194:N225" si="13">IF(I194=30, 1417, IF(I194=60, 1341, IF(I194=90, 1391, IF(I194=120, 1400, 0))))</f>
        <v>1341</v>
      </c>
      <c r="O194" s="10">
        <f t="shared" si="10"/>
        <v>0</v>
      </c>
      <c r="P194" s="10">
        <f t="shared" si="11"/>
        <v>1.0198768635243014</v>
      </c>
    </row>
    <row r="195" spans="1:17" x14ac:dyDescent="0.25">
      <c r="A195" s="3" t="s">
        <v>24</v>
      </c>
      <c r="B195" s="3" t="s">
        <v>25</v>
      </c>
      <c r="C195" s="4">
        <v>2012</v>
      </c>
      <c r="D195" s="3">
        <v>3</v>
      </c>
      <c r="E195" s="3">
        <v>4</v>
      </c>
      <c r="F195" s="3">
        <v>49</v>
      </c>
      <c r="G195" s="12">
        <v>41153</v>
      </c>
      <c r="H195">
        <v>90</v>
      </c>
      <c r="I195">
        <v>120</v>
      </c>
      <c r="J195">
        <v>5.767138193688804E-2</v>
      </c>
      <c r="K195" s="10">
        <f t="shared" si="12"/>
        <v>8.0739934711643258E-2</v>
      </c>
      <c r="M195">
        <v>0.13438552774755172</v>
      </c>
      <c r="N195" s="10">
        <f t="shared" si="13"/>
        <v>1400</v>
      </c>
      <c r="O195" s="10">
        <f t="shared" ref="O195:O225" si="14">($N195*3000)*L195*(1/1000000)</f>
        <v>0</v>
      </c>
      <c r="P195" s="10">
        <f t="shared" ref="P195:P225" si="15">($N195*3000)*M195*(1/1000000)</f>
        <v>0.56441921653971727</v>
      </c>
    </row>
    <row r="196" spans="1:17" x14ac:dyDescent="0.25">
      <c r="A196" s="3" t="s">
        <v>24</v>
      </c>
      <c r="B196" s="3" t="s">
        <v>25</v>
      </c>
      <c r="C196" s="4">
        <v>2012</v>
      </c>
      <c r="D196" s="3">
        <v>3</v>
      </c>
      <c r="E196" s="3">
        <v>4</v>
      </c>
      <c r="F196" s="3">
        <v>49</v>
      </c>
      <c r="G196" s="12">
        <v>41153</v>
      </c>
      <c r="H196">
        <v>60</v>
      </c>
      <c r="I196">
        <v>90</v>
      </c>
      <c r="J196">
        <v>5.4646988432389208E-2</v>
      </c>
      <c r="K196" s="10">
        <f t="shared" si="12"/>
        <v>7.6013960909453393E-2</v>
      </c>
      <c r="M196">
        <v>8.0527070868235601E-2</v>
      </c>
      <c r="N196" s="10">
        <f t="shared" si="13"/>
        <v>1391</v>
      </c>
      <c r="O196" s="10">
        <f t="shared" si="14"/>
        <v>0</v>
      </c>
      <c r="P196" s="10">
        <f t="shared" si="15"/>
        <v>0.33603946673314716</v>
      </c>
    </row>
    <row r="197" spans="1:17" x14ac:dyDescent="0.25">
      <c r="A197" s="3" t="s">
        <v>24</v>
      </c>
      <c r="B197" s="3" t="s">
        <v>25</v>
      </c>
      <c r="C197" s="4">
        <v>2012</v>
      </c>
      <c r="D197" s="3">
        <v>3</v>
      </c>
      <c r="E197" s="3">
        <v>4</v>
      </c>
      <c r="F197" s="3">
        <v>49</v>
      </c>
      <c r="G197" s="12">
        <v>41153</v>
      </c>
      <c r="H197">
        <v>0</v>
      </c>
      <c r="I197">
        <v>30</v>
      </c>
      <c r="J197">
        <v>5.3144807411019186E-2</v>
      </c>
      <c r="K197" s="10">
        <f t="shared" si="12"/>
        <v>7.5306192101414177E-2</v>
      </c>
      <c r="L197">
        <v>0.54627352510970262</v>
      </c>
      <c r="M197">
        <v>0.69016996587030721</v>
      </c>
      <c r="N197" s="10">
        <f t="shared" si="13"/>
        <v>1417</v>
      </c>
      <c r="O197" s="10">
        <f t="shared" si="14"/>
        <v>2.3222087552413453</v>
      </c>
      <c r="P197" s="10">
        <f t="shared" si="15"/>
        <v>2.9339125249146756</v>
      </c>
      <c r="Q197">
        <f>SUM(O197:P200)</f>
        <v>22.962337775938906</v>
      </c>
    </row>
    <row r="198" spans="1:17" x14ac:dyDescent="0.25">
      <c r="A198" s="3" t="s">
        <v>24</v>
      </c>
      <c r="B198" s="3" t="s">
        <v>25</v>
      </c>
      <c r="C198" s="4">
        <v>2012</v>
      </c>
      <c r="D198" s="3">
        <v>9</v>
      </c>
      <c r="E198" s="3">
        <v>4</v>
      </c>
      <c r="F198" s="3">
        <v>50</v>
      </c>
      <c r="G198" s="12">
        <v>41153</v>
      </c>
      <c r="H198">
        <v>90</v>
      </c>
      <c r="I198">
        <v>120</v>
      </c>
      <c r="J198">
        <v>8.0075811419095061E-2</v>
      </c>
      <c r="K198" s="10">
        <f t="shared" si="12"/>
        <v>0.11210613598673308</v>
      </c>
      <c r="M198">
        <v>1.0136406815130696</v>
      </c>
      <c r="N198" s="10">
        <f t="shared" si="13"/>
        <v>1400</v>
      </c>
      <c r="O198" s="10">
        <f t="shared" si="14"/>
        <v>0</v>
      </c>
      <c r="P198" s="10">
        <f t="shared" si="15"/>
        <v>4.2572908623548917</v>
      </c>
    </row>
    <row r="199" spans="1:17" x14ac:dyDescent="0.25">
      <c r="A199" s="3" t="s">
        <v>24</v>
      </c>
      <c r="B199" s="3" t="s">
        <v>25</v>
      </c>
      <c r="C199" s="4">
        <v>2012</v>
      </c>
      <c r="D199" s="3">
        <v>9</v>
      </c>
      <c r="E199" s="3">
        <v>4</v>
      </c>
      <c r="F199" s="3">
        <v>50</v>
      </c>
      <c r="G199" s="12">
        <v>41153</v>
      </c>
      <c r="H199">
        <v>0</v>
      </c>
      <c r="I199">
        <v>30</v>
      </c>
      <c r="J199">
        <v>7.3432704953967753E-2</v>
      </c>
      <c r="K199" s="10">
        <f t="shared" si="12"/>
        <v>0.1040541429197723</v>
      </c>
      <c r="L199">
        <v>0</v>
      </c>
      <c r="M199">
        <v>2.7062748611720009</v>
      </c>
      <c r="N199" s="10">
        <f t="shared" si="13"/>
        <v>1417</v>
      </c>
      <c r="O199" s="10">
        <f t="shared" si="14"/>
        <v>0</v>
      </c>
      <c r="P199" s="10">
        <f t="shared" si="15"/>
        <v>11.504374434842175</v>
      </c>
      <c r="Q199">
        <f>SUM(O199:P202)</f>
        <v>24.491724770798847</v>
      </c>
    </row>
    <row r="200" spans="1:17" x14ac:dyDescent="0.25">
      <c r="A200" s="3" t="s">
        <v>24</v>
      </c>
      <c r="B200" s="3" t="s">
        <v>25</v>
      </c>
      <c r="C200" s="4">
        <v>2012</v>
      </c>
      <c r="D200" s="3">
        <v>9</v>
      </c>
      <c r="E200" s="3">
        <v>4</v>
      </c>
      <c r="F200" s="3">
        <v>50</v>
      </c>
      <c r="G200" s="12">
        <v>41153</v>
      </c>
      <c r="H200">
        <v>60</v>
      </c>
      <c r="I200">
        <v>90</v>
      </c>
      <c r="J200">
        <v>6.6640836884928278E-2</v>
      </c>
      <c r="K200" s="10">
        <f t="shared" si="12"/>
        <v>9.2697404106935236E-2</v>
      </c>
      <c r="M200">
        <v>0.46598399199276763</v>
      </c>
      <c r="N200" s="10">
        <f t="shared" si="13"/>
        <v>1391</v>
      </c>
      <c r="O200" s="10">
        <f t="shared" si="14"/>
        <v>0</v>
      </c>
      <c r="P200" s="10">
        <f t="shared" si="15"/>
        <v>1.944551198585819</v>
      </c>
    </row>
    <row r="201" spans="1:17" x14ac:dyDescent="0.25">
      <c r="A201" s="3" t="s">
        <v>24</v>
      </c>
      <c r="B201" s="3" t="s">
        <v>25</v>
      </c>
      <c r="C201" s="4">
        <v>2012</v>
      </c>
      <c r="D201" s="3">
        <v>9</v>
      </c>
      <c r="E201" s="3">
        <v>4</v>
      </c>
      <c r="F201" s="3">
        <v>50</v>
      </c>
      <c r="G201" s="12">
        <v>41153</v>
      </c>
      <c r="H201">
        <v>30</v>
      </c>
      <c r="I201">
        <v>60</v>
      </c>
      <c r="J201">
        <v>6.8167985392574543E-2</v>
      </c>
      <c r="K201" s="10">
        <f t="shared" si="12"/>
        <v>9.1413268411442455E-2</v>
      </c>
      <c r="M201">
        <v>0.31451320754716972</v>
      </c>
      <c r="N201" s="10">
        <f t="shared" si="13"/>
        <v>1341</v>
      </c>
      <c r="O201" s="10">
        <f t="shared" si="14"/>
        <v>0</v>
      </c>
      <c r="P201" s="10">
        <f t="shared" si="15"/>
        <v>1.2652866339622637</v>
      </c>
    </row>
    <row r="202" spans="1:17" x14ac:dyDescent="0.25">
      <c r="A202" s="3" t="s">
        <v>24</v>
      </c>
      <c r="B202" s="3" t="s">
        <v>25</v>
      </c>
      <c r="C202" s="4">
        <v>2012</v>
      </c>
      <c r="D202" s="3">
        <v>6</v>
      </c>
      <c r="E202" s="3">
        <v>4</v>
      </c>
      <c r="F202" s="3">
        <v>51</v>
      </c>
      <c r="G202" s="12">
        <v>41153</v>
      </c>
      <c r="H202">
        <v>0</v>
      </c>
      <c r="I202">
        <v>30</v>
      </c>
      <c r="J202">
        <v>7.2117492327926164E-2</v>
      </c>
      <c r="K202" s="10">
        <f t="shared" si="12"/>
        <v>0.10219048662867138</v>
      </c>
      <c r="L202">
        <v>0.28007318792927072</v>
      </c>
      <c r="M202">
        <v>2.0199768011106238</v>
      </c>
      <c r="N202" s="10">
        <f t="shared" si="13"/>
        <v>1417</v>
      </c>
      <c r="O202" s="10">
        <f t="shared" si="14"/>
        <v>1.1905911218873297</v>
      </c>
      <c r="P202" s="10">
        <f t="shared" si="15"/>
        <v>8.5869213815212611</v>
      </c>
      <c r="Q202">
        <f>SUM(O202:P205)</f>
        <v>22.477391952527913</v>
      </c>
    </row>
    <row r="203" spans="1:17" x14ac:dyDescent="0.25">
      <c r="A203" s="3" t="s">
        <v>24</v>
      </c>
      <c r="B203" s="3" t="s">
        <v>25</v>
      </c>
      <c r="C203" s="4">
        <v>2012</v>
      </c>
      <c r="D203" s="3">
        <v>6</v>
      </c>
      <c r="E203" s="3">
        <v>4</v>
      </c>
      <c r="F203" s="3">
        <v>51</v>
      </c>
      <c r="G203" s="12">
        <v>41153</v>
      </c>
      <c r="H203">
        <v>90</v>
      </c>
      <c r="I203">
        <v>120</v>
      </c>
      <c r="J203">
        <v>6.2996704787749561E-2</v>
      </c>
      <c r="K203" s="10">
        <f t="shared" si="12"/>
        <v>8.819538670284939E-2</v>
      </c>
      <c r="M203">
        <v>2.1786925760806355</v>
      </c>
      <c r="N203" s="10">
        <f t="shared" si="13"/>
        <v>1400</v>
      </c>
      <c r="O203" s="10">
        <f t="shared" si="14"/>
        <v>0</v>
      </c>
      <c r="P203" s="10">
        <f t="shared" si="15"/>
        <v>9.1505088195386701</v>
      </c>
    </row>
    <row r="204" spans="1:17" x14ac:dyDescent="0.25">
      <c r="A204" s="3" t="s">
        <v>24</v>
      </c>
      <c r="B204" s="3" t="s">
        <v>25</v>
      </c>
      <c r="C204" s="4">
        <v>2012</v>
      </c>
      <c r="D204" s="3">
        <v>6</v>
      </c>
      <c r="E204" s="3">
        <v>4</v>
      </c>
      <c r="F204" s="3">
        <v>51</v>
      </c>
      <c r="G204" s="12">
        <v>41153</v>
      </c>
      <c r="H204">
        <v>30</v>
      </c>
      <c r="I204">
        <v>60</v>
      </c>
      <c r="J204">
        <v>6.3520545487170135E-2</v>
      </c>
      <c r="K204" s="10">
        <f t="shared" si="12"/>
        <v>8.5181051498295149E-2</v>
      </c>
      <c r="M204">
        <v>6.9220784735929172E-2</v>
      </c>
      <c r="N204" s="10">
        <f t="shared" si="13"/>
        <v>1341</v>
      </c>
      <c r="O204" s="10">
        <f t="shared" si="14"/>
        <v>0</v>
      </c>
      <c r="P204" s="10">
        <f t="shared" si="15"/>
        <v>0.27847521699264305</v>
      </c>
    </row>
    <row r="205" spans="1:17" x14ac:dyDescent="0.25">
      <c r="A205" s="3" t="s">
        <v>24</v>
      </c>
      <c r="B205" s="3" t="s">
        <v>25</v>
      </c>
      <c r="C205" s="4">
        <v>2012</v>
      </c>
      <c r="D205" s="3">
        <v>6</v>
      </c>
      <c r="E205" s="3">
        <v>4</v>
      </c>
      <c r="F205" s="3">
        <v>51</v>
      </c>
      <c r="G205" s="12">
        <v>41153</v>
      </c>
      <c r="H205">
        <v>60</v>
      </c>
      <c r="I205">
        <v>90</v>
      </c>
      <c r="J205">
        <v>6.0449939893525602E-2</v>
      </c>
      <c r="K205" s="10">
        <f t="shared" si="12"/>
        <v>8.408586639189411E-2</v>
      </c>
      <c r="M205">
        <v>0.78382348732039608</v>
      </c>
      <c r="N205" s="10">
        <f t="shared" si="13"/>
        <v>1391</v>
      </c>
      <c r="O205" s="10">
        <f t="shared" si="14"/>
        <v>0</v>
      </c>
      <c r="P205" s="10">
        <f t="shared" si="15"/>
        <v>3.2708954125880125</v>
      </c>
    </row>
    <row r="206" spans="1:17" x14ac:dyDescent="0.25">
      <c r="A206" s="3" t="s">
        <v>24</v>
      </c>
      <c r="B206" s="3" t="s">
        <v>25</v>
      </c>
      <c r="C206" s="4">
        <v>2012</v>
      </c>
      <c r="D206" s="3">
        <v>1</v>
      </c>
      <c r="E206" s="3">
        <v>4</v>
      </c>
      <c r="F206" s="3">
        <v>52</v>
      </c>
      <c r="G206" s="12">
        <v>41153</v>
      </c>
      <c r="H206">
        <v>0</v>
      </c>
      <c r="I206">
        <v>30</v>
      </c>
      <c r="J206">
        <v>0.13519430760810064</v>
      </c>
      <c r="K206" s="10">
        <f t="shared" si="12"/>
        <v>0.19157033388067862</v>
      </c>
      <c r="L206">
        <v>9.0978690020069294E-2</v>
      </c>
      <c r="M206">
        <v>23.849552745849302</v>
      </c>
      <c r="N206" s="10">
        <f t="shared" si="13"/>
        <v>1417</v>
      </c>
      <c r="O206" s="10">
        <f t="shared" si="14"/>
        <v>0.38675041127531457</v>
      </c>
      <c r="P206" s="10">
        <f t="shared" si="15"/>
        <v>101.38444872260537</v>
      </c>
      <c r="Q206">
        <f>SUM(O206:P209)</f>
        <v>147.06954478491858</v>
      </c>
    </row>
    <row r="207" spans="1:17" x14ac:dyDescent="0.25">
      <c r="A207" s="3" t="s">
        <v>24</v>
      </c>
      <c r="B207" s="3" t="s">
        <v>25</v>
      </c>
      <c r="C207" s="4">
        <v>2012</v>
      </c>
      <c r="D207" s="3">
        <v>1</v>
      </c>
      <c r="E207" s="3">
        <v>4</v>
      </c>
      <c r="F207" s="3">
        <v>52</v>
      </c>
      <c r="G207" s="12">
        <v>41153</v>
      </c>
      <c r="H207">
        <v>60</v>
      </c>
      <c r="I207">
        <v>90</v>
      </c>
      <c r="J207">
        <v>0.13275061458617862</v>
      </c>
      <c r="K207" s="10">
        <f t="shared" si="12"/>
        <v>0.18465610488937445</v>
      </c>
      <c r="M207">
        <v>2.7339237639989071</v>
      </c>
      <c r="N207" s="10">
        <f t="shared" si="13"/>
        <v>1391</v>
      </c>
      <c r="O207" s="10">
        <f t="shared" si="14"/>
        <v>0</v>
      </c>
      <c r="P207" s="10">
        <f t="shared" si="15"/>
        <v>11.408663867167439</v>
      </c>
    </row>
    <row r="208" spans="1:17" x14ac:dyDescent="0.25">
      <c r="A208" s="3" t="s">
        <v>24</v>
      </c>
      <c r="B208" s="3" t="s">
        <v>25</v>
      </c>
      <c r="C208" s="4">
        <v>2012</v>
      </c>
      <c r="D208" s="3">
        <v>1</v>
      </c>
      <c r="E208" s="3">
        <v>4</v>
      </c>
      <c r="F208" s="3">
        <v>52</v>
      </c>
      <c r="G208" s="12">
        <v>41153</v>
      </c>
      <c r="H208">
        <v>90</v>
      </c>
      <c r="I208">
        <v>120</v>
      </c>
      <c r="J208">
        <v>0.12870553359683778</v>
      </c>
      <c r="K208" s="10">
        <f t="shared" si="12"/>
        <v>0.18018774703557289</v>
      </c>
      <c r="M208">
        <v>2.7173172924901188</v>
      </c>
      <c r="N208" s="10">
        <f t="shared" si="13"/>
        <v>1400</v>
      </c>
      <c r="O208" s="10">
        <f t="shared" si="14"/>
        <v>0</v>
      </c>
      <c r="P208" s="10">
        <f t="shared" si="15"/>
        <v>11.412732628458498</v>
      </c>
    </row>
    <row r="209" spans="1:17" x14ac:dyDescent="0.25">
      <c r="A209" s="3" t="s">
        <v>24</v>
      </c>
      <c r="B209" s="3" t="s">
        <v>25</v>
      </c>
      <c r="C209" s="4">
        <v>2012</v>
      </c>
      <c r="D209" s="3">
        <v>1</v>
      </c>
      <c r="E209" s="3">
        <v>4</v>
      </c>
      <c r="F209" s="3">
        <v>52</v>
      </c>
      <c r="G209" s="12">
        <v>41153</v>
      </c>
      <c r="H209">
        <v>30</v>
      </c>
      <c r="I209">
        <v>60</v>
      </c>
      <c r="J209">
        <v>0.13354873451803986</v>
      </c>
      <c r="K209" s="10">
        <f t="shared" si="12"/>
        <v>0.17908885298869145</v>
      </c>
      <c r="M209">
        <v>5.5871113983126905</v>
      </c>
      <c r="N209" s="10">
        <f t="shared" si="13"/>
        <v>1341</v>
      </c>
      <c r="O209" s="10">
        <f t="shared" si="14"/>
        <v>0</v>
      </c>
      <c r="P209" s="10">
        <f t="shared" si="15"/>
        <v>22.476949155411955</v>
      </c>
    </row>
    <row r="210" spans="1:17" x14ac:dyDescent="0.25">
      <c r="A210" s="3" t="s">
        <v>24</v>
      </c>
      <c r="B210" s="3" t="s">
        <v>25</v>
      </c>
      <c r="C210" s="4">
        <v>2012</v>
      </c>
      <c r="D210" s="3">
        <v>11</v>
      </c>
      <c r="E210" s="3">
        <v>4</v>
      </c>
      <c r="F210" s="3">
        <v>53</v>
      </c>
      <c r="G210" s="12">
        <v>41153</v>
      </c>
      <c r="H210">
        <v>0</v>
      </c>
      <c r="I210">
        <v>30</v>
      </c>
      <c r="J210">
        <v>0.13595476741197632</v>
      </c>
      <c r="K210" s="10">
        <f t="shared" si="12"/>
        <v>0.19264790542277044</v>
      </c>
      <c r="L210">
        <v>7.0650635654930183E-2</v>
      </c>
      <c r="M210">
        <v>3.570510759873212</v>
      </c>
      <c r="N210" s="10">
        <f t="shared" si="13"/>
        <v>1417</v>
      </c>
      <c r="O210" s="10">
        <f t="shared" si="14"/>
        <v>0.30033585216910824</v>
      </c>
      <c r="P210" s="10">
        <f t="shared" si="15"/>
        <v>15.178241240221023</v>
      </c>
      <c r="Q210">
        <f>SUM(O210:P213)</f>
        <v>70.633997555032877</v>
      </c>
    </row>
    <row r="211" spans="1:17" x14ac:dyDescent="0.25">
      <c r="A211" s="3" t="s">
        <v>24</v>
      </c>
      <c r="B211" s="3" t="s">
        <v>25</v>
      </c>
      <c r="C211" s="4">
        <v>2012</v>
      </c>
      <c r="D211" s="3">
        <v>11</v>
      </c>
      <c r="E211" s="3">
        <v>4</v>
      </c>
      <c r="F211" s="3">
        <v>53</v>
      </c>
      <c r="G211" s="12">
        <v>41153</v>
      </c>
      <c r="H211">
        <v>60</v>
      </c>
      <c r="I211">
        <v>90</v>
      </c>
      <c r="J211">
        <v>0.12975543478260845</v>
      </c>
      <c r="K211" s="10">
        <f t="shared" si="12"/>
        <v>0.18048980978260834</v>
      </c>
      <c r="M211">
        <v>4.0984491961050704</v>
      </c>
      <c r="N211" s="10">
        <f t="shared" si="13"/>
        <v>1391</v>
      </c>
      <c r="O211" s="10">
        <f t="shared" si="14"/>
        <v>0</v>
      </c>
      <c r="P211" s="10">
        <f t="shared" si="15"/>
        <v>17.102828495346461</v>
      </c>
    </row>
    <row r="212" spans="1:17" x14ac:dyDescent="0.25">
      <c r="A212" s="3" t="s">
        <v>24</v>
      </c>
      <c r="B212" s="3" t="s">
        <v>25</v>
      </c>
      <c r="C212" s="4">
        <v>2012</v>
      </c>
      <c r="D212" s="3">
        <v>11</v>
      </c>
      <c r="E212" s="3">
        <v>4</v>
      </c>
      <c r="F212" s="3">
        <v>53</v>
      </c>
      <c r="G212" s="12">
        <v>41153</v>
      </c>
      <c r="H212">
        <v>30</v>
      </c>
      <c r="I212">
        <v>60</v>
      </c>
      <c r="J212">
        <v>0.13313754282917273</v>
      </c>
      <c r="K212" s="10">
        <f t="shared" si="12"/>
        <v>0.17853744493392062</v>
      </c>
      <c r="M212">
        <v>7.437646818404307</v>
      </c>
      <c r="N212" s="10">
        <f t="shared" si="13"/>
        <v>1341</v>
      </c>
      <c r="O212" s="10">
        <f t="shared" si="14"/>
        <v>0</v>
      </c>
      <c r="P212" s="10">
        <f t="shared" si="15"/>
        <v>29.921653150440523</v>
      </c>
    </row>
    <row r="213" spans="1:17" x14ac:dyDescent="0.25">
      <c r="A213" s="3" t="s">
        <v>24</v>
      </c>
      <c r="B213" s="3" t="s">
        <v>25</v>
      </c>
      <c r="C213" s="4">
        <v>2012</v>
      </c>
      <c r="D213" s="3">
        <v>11</v>
      </c>
      <c r="E213" s="3">
        <v>4</v>
      </c>
      <c r="F213" s="3">
        <v>53</v>
      </c>
      <c r="G213" s="12">
        <v>41153</v>
      </c>
      <c r="H213">
        <v>90</v>
      </c>
      <c r="I213">
        <v>120</v>
      </c>
      <c r="J213">
        <v>0.11576753878212546</v>
      </c>
      <c r="K213" s="10">
        <f t="shared" si="12"/>
        <v>0.16207455429497566</v>
      </c>
      <c r="M213">
        <v>1.9359378135370846</v>
      </c>
      <c r="N213" s="10">
        <f t="shared" si="13"/>
        <v>1400</v>
      </c>
      <c r="O213" s="10">
        <f t="shared" si="14"/>
        <v>0</v>
      </c>
      <c r="P213" s="10">
        <f t="shared" si="15"/>
        <v>8.130938816855755</v>
      </c>
    </row>
    <row r="214" spans="1:17" x14ac:dyDescent="0.25">
      <c r="A214" s="3" t="s">
        <v>24</v>
      </c>
      <c r="B214" s="3" t="s">
        <v>25</v>
      </c>
      <c r="C214" s="4">
        <v>2012</v>
      </c>
      <c r="D214" s="3">
        <v>13</v>
      </c>
      <c r="E214" s="3">
        <v>4</v>
      </c>
      <c r="F214" s="3">
        <v>54</v>
      </c>
      <c r="G214" s="12">
        <v>41153</v>
      </c>
      <c r="H214">
        <v>0</v>
      </c>
      <c r="I214">
        <v>30</v>
      </c>
      <c r="J214">
        <v>9.3836246550137961E-2</v>
      </c>
      <c r="K214" s="10">
        <f t="shared" si="12"/>
        <v>0.13296596136154548</v>
      </c>
      <c r="L214">
        <v>0.22513198405397111</v>
      </c>
      <c r="M214">
        <v>2.4931971787795151</v>
      </c>
      <c r="N214" s="10">
        <f t="shared" si="13"/>
        <v>1417</v>
      </c>
      <c r="O214" s="10">
        <f t="shared" si="14"/>
        <v>0.95703606421343113</v>
      </c>
      <c r="P214" s="10">
        <f t="shared" si="15"/>
        <v>10.598581206991719</v>
      </c>
      <c r="Q214">
        <f>SUM(O214:P217)</f>
        <v>14.983004949612454</v>
      </c>
    </row>
    <row r="215" spans="1:17" x14ac:dyDescent="0.25">
      <c r="A215" s="3" t="s">
        <v>24</v>
      </c>
      <c r="B215" s="3" t="s">
        <v>25</v>
      </c>
      <c r="C215" s="4">
        <v>2012</v>
      </c>
      <c r="D215" s="3">
        <v>13</v>
      </c>
      <c r="E215" s="3">
        <v>4</v>
      </c>
      <c r="F215" s="3">
        <v>54</v>
      </c>
      <c r="G215" s="12">
        <v>41153</v>
      </c>
      <c r="H215">
        <v>90</v>
      </c>
      <c r="I215">
        <v>120</v>
      </c>
      <c r="J215">
        <v>7.036290322580635E-2</v>
      </c>
      <c r="K215" s="10">
        <f t="shared" si="12"/>
        <v>9.8508064516128896E-2</v>
      </c>
      <c r="M215">
        <v>0.34610791666666663</v>
      </c>
      <c r="N215" s="10">
        <f t="shared" si="13"/>
        <v>1400</v>
      </c>
      <c r="O215" s="10">
        <f t="shared" si="14"/>
        <v>0</v>
      </c>
      <c r="P215" s="10">
        <f t="shared" si="15"/>
        <v>1.4536532499999997</v>
      </c>
    </row>
    <row r="216" spans="1:17" x14ac:dyDescent="0.25">
      <c r="A216" s="3" t="s">
        <v>24</v>
      </c>
      <c r="B216" s="3" t="s">
        <v>25</v>
      </c>
      <c r="C216" s="4">
        <v>2012</v>
      </c>
      <c r="D216" s="3">
        <v>13</v>
      </c>
      <c r="E216" s="3">
        <v>4</v>
      </c>
      <c r="F216" s="3">
        <v>54</v>
      </c>
      <c r="G216" s="12">
        <v>41153</v>
      </c>
      <c r="H216">
        <v>60</v>
      </c>
      <c r="I216">
        <v>90</v>
      </c>
      <c r="J216">
        <v>6.8530586504099336E-2</v>
      </c>
      <c r="K216" s="10">
        <f t="shared" si="12"/>
        <v>9.532604582720218E-2</v>
      </c>
      <c r="M216">
        <v>0.21383106649849346</v>
      </c>
      <c r="N216" s="10">
        <f t="shared" si="13"/>
        <v>1391</v>
      </c>
      <c r="O216" s="10">
        <f t="shared" si="14"/>
        <v>0</v>
      </c>
      <c r="P216" s="10">
        <f t="shared" si="15"/>
        <v>0.89231704049821314</v>
      </c>
    </row>
    <row r="217" spans="1:17" x14ac:dyDescent="0.25">
      <c r="A217" s="3" t="s">
        <v>24</v>
      </c>
      <c r="B217" s="3" t="s">
        <v>25</v>
      </c>
      <c r="C217" s="4">
        <v>2012</v>
      </c>
      <c r="D217" s="3">
        <v>13</v>
      </c>
      <c r="E217" s="3">
        <v>4</v>
      </c>
      <c r="F217" s="3">
        <v>54</v>
      </c>
      <c r="G217" s="12">
        <v>41153</v>
      </c>
      <c r="H217">
        <v>30</v>
      </c>
      <c r="I217">
        <v>60</v>
      </c>
      <c r="J217">
        <v>7.0909090909090727E-2</v>
      </c>
      <c r="K217" s="10">
        <f t="shared" si="12"/>
        <v>9.5089090909090665E-2</v>
      </c>
      <c r="M217">
        <v>0.26880869696969689</v>
      </c>
      <c r="N217" s="10">
        <f t="shared" si="13"/>
        <v>1341</v>
      </c>
      <c r="O217" s="10">
        <f t="shared" si="14"/>
        <v>0</v>
      </c>
      <c r="P217" s="10">
        <f t="shared" si="15"/>
        <v>1.0814173879090905</v>
      </c>
    </row>
    <row r="218" spans="1:17" x14ac:dyDescent="0.25">
      <c r="A218" s="3" t="s">
        <v>24</v>
      </c>
      <c r="B218" s="3" t="s">
        <v>25</v>
      </c>
      <c r="C218" s="4">
        <v>2012</v>
      </c>
      <c r="D218" s="3">
        <v>12</v>
      </c>
      <c r="E218" s="3">
        <v>4</v>
      </c>
      <c r="F218" s="3">
        <v>55</v>
      </c>
      <c r="G218" s="12">
        <v>41153</v>
      </c>
      <c r="H218">
        <v>0</v>
      </c>
      <c r="I218">
        <v>30</v>
      </c>
      <c r="J218">
        <v>9.6237172177879124E-2</v>
      </c>
      <c r="K218" s="10">
        <f t="shared" si="12"/>
        <v>0.13636807297605472</v>
      </c>
      <c r="L218">
        <v>0</v>
      </c>
      <c r="M218">
        <v>3.4508137324211328</v>
      </c>
      <c r="N218" s="10">
        <f t="shared" si="13"/>
        <v>1417</v>
      </c>
      <c r="O218" s="10">
        <f t="shared" si="14"/>
        <v>0</v>
      </c>
      <c r="P218" s="10">
        <f t="shared" si="15"/>
        <v>14.669409176522233</v>
      </c>
      <c r="Q218">
        <f>SUM(O218:P221)</f>
        <v>20.778170124330337</v>
      </c>
    </row>
    <row r="219" spans="1:17" x14ac:dyDescent="0.25">
      <c r="A219" s="3" t="s">
        <v>24</v>
      </c>
      <c r="B219" s="3" t="s">
        <v>25</v>
      </c>
      <c r="C219" s="4">
        <v>2012</v>
      </c>
      <c r="D219" s="3">
        <v>12</v>
      </c>
      <c r="E219" s="3">
        <v>4</v>
      </c>
      <c r="F219" s="3">
        <v>55</v>
      </c>
      <c r="G219" s="12">
        <v>41153</v>
      </c>
      <c r="H219">
        <v>30</v>
      </c>
      <c r="I219">
        <v>60</v>
      </c>
      <c r="J219">
        <v>6.7151034786437622E-2</v>
      </c>
      <c r="K219" s="10">
        <f t="shared" si="12"/>
        <v>9.0049537648612857E-2</v>
      </c>
      <c r="M219">
        <v>0.61836507412300024</v>
      </c>
      <c r="N219" s="10">
        <f t="shared" si="13"/>
        <v>1341</v>
      </c>
      <c r="O219" s="10">
        <f t="shared" si="14"/>
        <v>0</v>
      </c>
      <c r="P219" s="10">
        <f t="shared" si="15"/>
        <v>2.4876826931968297</v>
      </c>
    </row>
    <row r="220" spans="1:17" x14ac:dyDescent="0.25">
      <c r="A220" s="3" t="s">
        <v>24</v>
      </c>
      <c r="B220" s="3" t="s">
        <v>25</v>
      </c>
      <c r="C220" s="4">
        <v>2012</v>
      </c>
      <c r="D220" s="3">
        <v>12</v>
      </c>
      <c r="E220" s="3">
        <v>4</v>
      </c>
      <c r="F220" s="3">
        <v>55</v>
      </c>
      <c r="G220" s="12">
        <v>41153</v>
      </c>
      <c r="H220">
        <v>60</v>
      </c>
      <c r="I220">
        <v>90</v>
      </c>
      <c r="J220">
        <v>6.2368872782757878E-2</v>
      </c>
      <c r="K220" s="10">
        <f t="shared" si="12"/>
        <v>8.6755102040816212E-2</v>
      </c>
      <c r="M220">
        <v>0.54764651281073173</v>
      </c>
      <c r="N220" s="10">
        <f t="shared" si="13"/>
        <v>1391</v>
      </c>
      <c r="O220" s="10">
        <f t="shared" si="14"/>
        <v>0</v>
      </c>
      <c r="P220" s="10">
        <f t="shared" si="15"/>
        <v>2.2853288979591833</v>
      </c>
    </row>
    <row r="221" spans="1:17" x14ac:dyDescent="0.25">
      <c r="A221" s="3" t="s">
        <v>24</v>
      </c>
      <c r="B221" s="3" t="s">
        <v>25</v>
      </c>
      <c r="C221" s="4">
        <v>2012</v>
      </c>
      <c r="D221" s="3">
        <v>12</v>
      </c>
      <c r="E221" s="3">
        <v>4</v>
      </c>
      <c r="F221" s="3">
        <v>55</v>
      </c>
      <c r="G221" s="12">
        <v>41153</v>
      </c>
      <c r="H221">
        <v>90</v>
      </c>
      <c r="I221">
        <v>120</v>
      </c>
      <c r="J221">
        <v>5.8088694565896444E-2</v>
      </c>
      <c r="K221" s="10">
        <f t="shared" si="12"/>
        <v>8.132417239225502E-2</v>
      </c>
      <c r="M221">
        <v>0.31803556110764108</v>
      </c>
      <c r="N221" s="10">
        <f t="shared" si="13"/>
        <v>1400</v>
      </c>
      <c r="O221" s="10">
        <f t="shared" si="14"/>
        <v>0</v>
      </c>
      <c r="P221" s="10">
        <f t="shared" si="15"/>
        <v>1.3357493566520926</v>
      </c>
    </row>
    <row r="222" spans="1:17" x14ac:dyDescent="0.25">
      <c r="A222" s="3" t="s">
        <v>24</v>
      </c>
      <c r="B222" s="3" t="s">
        <v>25</v>
      </c>
      <c r="C222" s="4">
        <v>2012</v>
      </c>
      <c r="D222" s="3">
        <v>14</v>
      </c>
      <c r="E222" s="3">
        <v>4</v>
      </c>
      <c r="F222" s="3">
        <v>56</v>
      </c>
      <c r="G222" s="12">
        <v>41153</v>
      </c>
      <c r="H222">
        <v>0</v>
      </c>
      <c r="I222">
        <v>30</v>
      </c>
      <c r="J222">
        <v>7.2923855532551221E-2</v>
      </c>
      <c r="K222" s="10">
        <f t="shared" si="12"/>
        <v>0.10333310328962508</v>
      </c>
      <c r="L222">
        <v>0</v>
      </c>
      <c r="M222">
        <v>2.8955342611762904</v>
      </c>
      <c r="N222" s="10">
        <f t="shared" si="13"/>
        <v>1417</v>
      </c>
      <c r="O222" s="10">
        <f t="shared" si="14"/>
        <v>0</v>
      </c>
      <c r="P222" s="10">
        <f t="shared" si="15"/>
        <v>12.30891614426041</v>
      </c>
      <c r="Q222">
        <f>SUM(O222:P225)</f>
        <v>32.584682152497059</v>
      </c>
    </row>
    <row r="223" spans="1:17" x14ac:dyDescent="0.25">
      <c r="A223" s="3" t="s">
        <v>24</v>
      </c>
      <c r="B223" s="3" t="s">
        <v>25</v>
      </c>
      <c r="C223" s="4">
        <v>2012</v>
      </c>
      <c r="D223" s="3">
        <v>14</v>
      </c>
      <c r="E223" s="3">
        <v>4</v>
      </c>
      <c r="F223" s="3">
        <v>56</v>
      </c>
      <c r="G223" s="12">
        <v>41153</v>
      </c>
      <c r="H223">
        <v>90</v>
      </c>
      <c r="I223">
        <v>120</v>
      </c>
      <c r="J223">
        <v>6.9438397910317751E-2</v>
      </c>
      <c r="K223" s="10">
        <f t="shared" si="12"/>
        <v>9.7213757074444851E-2</v>
      </c>
      <c r="M223">
        <v>4.3276703562617902</v>
      </c>
      <c r="N223" s="10">
        <f t="shared" si="13"/>
        <v>1400</v>
      </c>
      <c r="O223" s="10">
        <f t="shared" si="14"/>
        <v>0</v>
      </c>
      <c r="P223" s="10">
        <f t="shared" si="15"/>
        <v>18.17621549629952</v>
      </c>
    </row>
    <row r="224" spans="1:17" x14ac:dyDescent="0.25">
      <c r="A224" s="3" t="s">
        <v>24</v>
      </c>
      <c r="B224" s="3" t="s">
        <v>25</v>
      </c>
      <c r="C224" s="4">
        <v>2012</v>
      </c>
      <c r="D224" s="3">
        <v>14</v>
      </c>
      <c r="E224" s="3">
        <v>4</v>
      </c>
      <c r="F224" s="3">
        <v>56</v>
      </c>
      <c r="G224" s="12">
        <v>41153</v>
      </c>
      <c r="H224">
        <v>60</v>
      </c>
      <c r="I224">
        <v>90</v>
      </c>
      <c r="J224">
        <v>6.3409770687936032E-2</v>
      </c>
      <c r="K224" s="10">
        <f t="shared" si="12"/>
        <v>8.8202991026919017E-2</v>
      </c>
      <c r="M224">
        <v>0.17078278497839808</v>
      </c>
      <c r="N224" s="10">
        <f t="shared" si="13"/>
        <v>1391</v>
      </c>
      <c r="O224" s="10">
        <f t="shared" si="14"/>
        <v>0</v>
      </c>
      <c r="P224" s="10">
        <f t="shared" si="15"/>
        <v>0.71267656171485516</v>
      </c>
    </row>
    <row r="225" spans="1:20" x14ac:dyDescent="0.25">
      <c r="A225" s="3" t="s">
        <v>24</v>
      </c>
      <c r="B225" s="3" t="s">
        <v>25</v>
      </c>
      <c r="C225" s="4">
        <v>2012</v>
      </c>
      <c r="D225" s="3">
        <v>14</v>
      </c>
      <c r="E225" s="3">
        <v>4</v>
      </c>
      <c r="F225" s="3">
        <v>56</v>
      </c>
      <c r="G225" s="12">
        <v>41153</v>
      </c>
      <c r="H225">
        <v>30</v>
      </c>
      <c r="I225">
        <v>60</v>
      </c>
      <c r="J225">
        <v>6.5746373420683263E-2</v>
      </c>
      <c r="K225" s="10">
        <f t="shared" si="12"/>
        <v>8.8165886757136255E-2</v>
      </c>
      <c r="M225">
        <v>0.34473625409452513</v>
      </c>
      <c r="N225" s="10">
        <f t="shared" si="13"/>
        <v>1341</v>
      </c>
      <c r="O225" s="10">
        <f t="shared" si="14"/>
        <v>0</v>
      </c>
      <c r="P225" s="10">
        <f t="shared" si="15"/>
        <v>1.3868739502222744</v>
      </c>
    </row>
    <row r="226" spans="1:20" x14ac:dyDescent="0.25">
      <c r="C226" s="4"/>
      <c r="D226" s="4"/>
      <c r="E226" s="4"/>
      <c r="F226" s="5"/>
      <c r="G226" s="12"/>
      <c r="H226" s="10"/>
      <c r="I226" s="10"/>
      <c r="J226" s="10"/>
      <c r="K226" s="10">
        <f t="shared" si="12"/>
        <v>0</v>
      </c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x14ac:dyDescent="0.25">
      <c r="C227" s="4"/>
      <c r="D227" s="4"/>
      <c r="E227" s="4"/>
      <c r="F227" s="5"/>
      <c r="G227" s="12"/>
      <c r="H227" s="10"/>
      <c r="I227" s="10"/>
      <c r="J227" s="10"/>
      <c r="K227" s="10">
        <f t="shared" si="12"/>
        <v>0</v>
      </c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x14ac:dyDescent="0.25">
      <c r="C228" s="4"/>
      <c r="D228" s="4"/>
      <c r="E228" s="4"/>
      <c r="F228" s="5"/>
      <c r="G228" s="12"/>
      <c r="H228" s="10"/>
      <c r="I228" s="10"/>
      <c r="J228" s="10"/>
      <c r="K228" s="10">
        <f t="shared" si="12"/>
        <v>0</v>
      </c>
      <c r="L228" s="10"/>
      <c r="M228" s="10"/>
      <c r="N228" s="10"/>
      <c r="O228" s="10"/>
      <c r="P228" s="10"/>
      <c r="Q228" s="10"/>
      <c r="R228" s="10"/>
      <c r="S228" s="10"/>
      <c r="T228" s="10"/>
    </row>
  </sheetData>
  <autoFilter ref="A1:V228">
    <sortState ref="A2:V228">
      <sortCondition ref="F1:F228"/>
    </sortState>
  </autoFilter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81"/>
  <sheetViews>
    <sheetView zoomScaleNormal="100" workbookViewId="0">
      <selection activeCell="L2" sqref="L2"/>
    </sheetView>
  </sheetViews>
  <sheetFormatPr defaultRowHeight="15" x14ac:dyDescent="0.25"/>
  <cols>
    <col min="1" max="3" width="9.140625" style="3"/>
    <col min="4" max="5" width="10.42578125" style="3" customWidth="1"/>
    <col min="6" max="6" width="9.140625" style="3"/>
    <col min="7" max="7" width="9.7109375" bestFit="1" customWidth="1"/>
    <col min="8" max="8" width="15.140625" customWidth="1"/>
    <col min="9" max="9" width="15.42578125" customWidth="1"/>
    <col min="10" max="11" width="13.42578125" customWidth="1"/>
    <col min="12" max="12" width="13.85546875" customWidth="1"/>
    <col min="13" max="13" width="13.28515625" customWidth="1"/>
    <col min="14" max="14" width="11.7109375" customWidth="1"/>
    <col min="15" max="15" width="12.140625" customWidth="1"/>
    <col min="16" max="16" width="8.5703125" customWidth="1"/>
    <col min="18" max="18" width="10.7109375" customWidth="1"/>
  </cols>
  <sheetData>
    <row r="1" spans="1:19" s="1" customFormat="1" ht="30" x14ac:dyDescent="0.25">
      <c r="A1" s="2" t="s">
        <v>7</v>
      </c>
      <c r="B1" s="2" t="s">
        <v>5</v>
      </c>
      <c r="C1" s="2" t="s">
        <v>6</v>
      </c>
      <c r="D1" s="2" t="s">
        <v>4</v>
      </c>
      <c r="E1" s="2" t="s">
        <v>8</v>
      </c>
      <c r="F1" s="2" t="s">
        <v>0</v>
      </c>
      <c r="G1" s="2" t="s">
        <v>3</v>
      </c>
      <c r="H1" s="2" t="s">
        <v>14</v>
      </c>
      <c r="I1" s="2" t="s">
        <v>15</v>
      </c>
      <c r="J1" s="2" t="s">
        <v>16</v>
      </c>
      <c r="K1" s="2" t="s">
        <v>17</v>
      </c>
      <c r="L1" s="2" t="s">
        <v>19</v>
      </c>
      <c r="M1" s="2" t="s">
        <v>20</v>
      </c>
      <c r="N1" s="2" t="s">
        <v>21</v>
      </c>
      <c r="O1" s="9" t="s">
        <v>23</v>
      </c>
      <c r="P1" s="2" t="s">
        <v>22</v>
      </c>
      <c r="Q1" s="7" t="s">
        <v>2</v>
      </c>
      <c r="R1" s="7" t="s">
        <v>18</v>
      </c>
      <c r="S1" s="11"/>
    </row>
    <row r="2" spans="1:19" x14ac:dyDescent="0.25">
      <c r="A2" s="3" t="s">
        <v>24</v>
      </c>
      <c r="B2" s="3" t="s">
        <v>25</v>
      </c>
      <c r="C2" s="4">
        <v>2012</v>
      </c>
      <c r="D2" s="4">
        <v>5</v>
      </c>
      <c r="E2" s="4">
        <v>1</v>
      </c>
      <c r="F2" s="5">
        <v>1</v>
      </c>
      <c r="G2" s="12">
        <v>41153</v>
      </c>
      <c r="H2" s="3">
        <v>0</v>
      </c>
      <c r="I2" s="3">
        <v>30</v>
      </c>
      <c r="J2" s="3">
        <v>0.13173803526448355</v>
      </c>
      <c r="K2" s="3"/>
      <c r="L2" s="3">
        <v>1.3863315701091516</v>
      </c>
      <c r="M2" s="3">
        <v>13.089684517212424</v>
      </c>
      <c r="N2" s="3"/>
      <c r="O2" s="10"/>
      <c r="P2" s="3"/>
    </row>
    <row r="3" spans="1:19" x14ac:dyDescent="0.25">
      <c r="A3" s="3" t="s">
        <v>24</v>
      </c>
      <c r="B3" s="3" t="s">
        <v>25</v>
      </c>
      <c r="C3" s="4">
        <v>2012</v>
      </c>
      <c r="D3" s="4">
        <v>5</v>
      </c>
      <c r="E3" s="4">
        <v>1</v>
      </c>
      <c r="F3" s="5">
        <v>1</v>
      </c>
      <c r="G3" s="12">
        <v>41153</v>
      </c>
      <c r="H3" s="3">
        <v>30</v>
      </c>
      <c r="I3" s="3">
        <v>60</v>
      </c>
      <c r="J3" s="3">
        <v>0.13643734074588837</v>
      </c>
      <c r="K3" s="3"/>
      <c r="L3" s="3">
        <v>0.28498818624044475</v>
      </c>
      <c r="M3" s="3">
        <v>2.9200328005559415</v>
      </c>
      <c r="N3" s="3"/>
      <c r="O3" s="10"/>
      <c r="P3" s="3"/>
    </row>
    <row r="4" spans="1:19" x14ac:dyDescent="0.25">
      <c r="A4" s="3" t="s">
        <v>24</v>
      </c>
      <c r="B4" s="3" t="s">
        <v>25</v>
      </c>
      <c r="C4" s="4">
        <v>2012</v>
      </c>
      <c r="D4" s="4">
        <v>5</v>
      </c>
      <c r="E4" s="4">
        <v>1</v>
      </c>
      <c r="F4" s="5">
        <v>1</v>
      </c>
      <c r="G4" s="12">
        <v>41153</v>
      </c>
      <c r="H4" s="3">
        <v>60</v>
      </c>
      <c r="I4" s="3">
        <v>90</v>
      </c>
      <c r="J4" s="3">
        <v>0.13234634365186196</v>
      </c>
      <c r="K4" s="3"/>
      <c r="L4" s="3">
        <v>0.23718730372364291</v>
      </c>
      <c r="M4" s="3">
        <v>2.8928120233288475</v>
      </c>
      <c r="N4" s="3"/>
      <c r="O4" s="10"/>
      <c r="P4" s="3"/>
    </row>
    <row r="5" spans="1:19" x14ac:dyDescent="0.25">
      <c r="A5" s="3" t="s">
        <v>24</v>
      </c>
      <c r="B5" s="3" t="s">
        <v>25</v>
      </c>
      <c r="C5" s="4">
        <v>2012</v>
      </c>
      <c r="D5" s="4">
        <v>5</v>
      </c>
      <c r="E5" s="4">
        <v>1</v>
      </c>
      <c r="F5" s="5">
        <v>1</v>
      </c>
      <c r="G5" s="12">
        <v>41153</v>
      </c>
      <c r="H5" s="3">
        <v>90</v>
      </c>
      <c r="I5" s="3">
        <v>120</v>
      </c>
      <c r="J5" s="3">
        <v>0.12969442500583162</v>
      </c>
      <c r="K5" s="3"/>
      <c r="L5" s="3">
        <v>0.13591280227042998</v>
      </c>
      <c r="M5" s="3">
        <v>2.347760648472125</v>
      </c>
      <c r="N5" s="3"/>
      <c r="O5" s="10"/>
      <c r="P5" s="3"/>
    </row>
    <row r="6" spans="1:19" x14ac:dyDescent="0.25">
      <c r="A6" s="3" t="s">
        <v>24</v>
      </c>
      <c r="B6" s="3" t="s">
        <v>25</v>
      </c>
      <c r="C6" s="4">
        <v>2012</v>
      </c>
      <c r="D6" s="4">
        <v>5</v>
      </c>
      <c r="E6" s="4">
        <v>1</v>
      </c>
      <c r="F6" s="5">
        <v>1</v>
      </c>
      <c r="G6" s="12">
        <v>41153</v>
      </c>
      <c r="H6" s="3">
        <v>120</v>
      </c>
      <c r="I6" s="3">
        <v>150</v>
      </c>
      <c r="J6" s="3">
        <v>0.12723889276575942</v>
      </c>
      <c r="K6" s="3"/>
      <c r="L6" s="3">
        <v>9.7446165774986424E-2</v>
      </c>
      <c r="M6" s="3">
        <v>5.5496073815616027</v>
      </c>
      <c r="N6" s="3"/>
      <c r="O6" s="10"/>
      <c r="P6" s="3"/>
    </row>
    <row r="7" spans="1:19" x14ac:dyDescent="0.25">
      <c r="A7" s="3" t="s">
        <v>24</v>
      </c>
      <c r="B7" s="3" t="s">
        <v>25</v>
      </c>
      <c r="C7" s="4">
        <v>2012</v>
      </c>
      <c r="D7" s="4">
        <v>7</v>
      </c>
      <c r="E7" s="4">
        <v>1</v>
      </c>
      <c r="F7" s="5">
        <v>2</v>
      </c>
      <c r="G7" s="12">
        <v>41153</v>
      </c>
      <c r="H7" s="3">
        <v>0</v>
      </c>
      <c r="I7" s="3">
        <v>30</v>
      </c>
      <c r="J7" s="3">
        <v>7.4868559411146215E-2</v>
      </c>
      <c r="K7" s="3"/>
      <c r="L7" s="3">
        <v>0.20126415001752546</v>
      </c>
      <c r="M7" s="3">
        <v>5.0785046722747991</v>
      </c>
      <c r="N7" s="3"/>
      <c r="O7" s="10"/>
      <c r="P7" s="3"/>
    </row>
    <row r="8" spans="1:19" x14ac:dyDescent="0.25">
      <c r="A8" s="3" t="s">
        <v>24</v>
      </c>
      <c r="B8" s="3" t="s">
        <v>25</v>
      </c>
      <c r="C8" s="4">
        <v>2012</v>
      </c>
      <c r="D8" s="4">
        <v>7</v>
      </c>
      <c r="E8" s="4">
        <v>1</v>
      </c>
      <c r="F8" s="5">
        <v>2</v>
      </c>
      <c r="G8" s="12">
        <v>41153</v>
      </c>
      <c r="H8" s="3">
        <v>30</v>
      </c>
      <c r="I8" s="3">
        <v>60</v>
      </c>
      <c r="J8" s="3">
        <v>5.6203358208955133E-2</v>
      </c>
      <c r="K8" s="3"/>
      <c r="L8" s="3">
        <v>0</v>
      </c>
      <c r="M8" s="3">
        <v>0.90611840407338318</v>
      </c>
      <c r="N8" s="3"/>
      <c r="O8" s="10"/>
      <c r="P8" s="3"/>
    </row>
    <row r="9" spans="1:19" x14ac:dyDescent="0.25">
      <c r="A9" s="3" t="s">
        <v>24</v>
      </c>
      <c r="B9" s="3" t="s">
        <v>25</v>
      </c>
      <c r="C9" s="4">
        <v>2012</v>
      </c>
      <c r="D9" s="4">
        <v>7</v>
      </c>
      <c r="E9" s="4">
        <v>1</v>
      </c>
      <c r="F9" s="5">
        <v>2</v>
      </c>
      <c r="G9" s="12">
        <v>41153</v>
      </c>
      <c r="H9" s="3">
        <v>60</v>
      </c>
      <c r="I9" s="3">
        <v>90</v>
      </c>
      <c r="J9" s="3">
        <v>5.8751529987760009E-2</v>
      </c>
      <c r="K9" s="3"/>
      <c r="L9" s="3">
        <v>0</v>
      </c>
      <c r="M9" s="3">
        <v>1.6597912892696853</v>
      </c>
      <c r="N9" s="3"/>
      <c r="O9" s="10"/>
      <c r="P9" s="3"/>
    </row>
    <row r="10" spans="1:19" x14ac:dyDescent="0.25">
      <c r="A10" s="3" t="s">
        <v>24</v>
      </c>
      <c r="B10" s="3" t="s">
        <v>25</v>
      </c>
      <c r="C10" s="4">
        <v>2012</v>
      </c>
      <c r="D10" s="4">
        <v>7</v>
      </c>
      <c r="E10" s="4">
        <v>1</v>
      </c>
      <c r="F10" s="5">
        <v>2</v>
      </c>
      <c r="G10" s="12">
        <v>41153</v>
      </c>
      <c r="H10" s="3">
        <v>90</v>
      </c>
      <c r="I10" s="3">
        <v>120</v>
      </c>
      <c r="J10" s="3">
        <v>5.1905387647831577E-2</v>
      </c>
      <c r="K10" s="3"/>
      <c r="L10" s="3">
        <v>0</v>
      </c>
      <c r="M10" s="3">
        <v>3.2831153854577297</v>
      </c>
      <c r="N10" s="3"/>
      <c r="O10" s="10"/>
      <c r="P10" s="3"/>
    </row>
    <row r="11" spans="1:19" x14ac:dyDescent="0.25">
      <c r="A11" s="3" t="s">
        <v>24</v>
      </c>
      <c r="B11" s="3" t="s">
        <v>25</v>
      </c>
      <c r="C11" s="4">
        <v>2012</v>
      </c>
      <c r="D11" s="4">
        <v>7</v>
      </c>
      <c r="E11" s="4">
        <v>1</v>
      </c>
      <c r="F11" s="5">
        <v>2</v>
      </c>
      <c r="G11" s="12">
        <v>41153</v>
      </c>
      <c r="H11" s="3">
        <v>120</v>
      </c>
      <c r="I11" s="3">
        <v>150</v>
      </c>
      <c r="J11" s="3">
        <v>7.167235494880532E-2</v>
      </c>
      <c r="K11" s="3"/>
      <c r="L11" s="3">
        <v>0.41604050056882813</v>
      </c>
      <c r="M11" s="3">
        <v>15.435238680318543</v>
      </c>
      <c r="N11" s="3"/>
      <c r="O11" s="10"/>
      <c r="P11" s="3"/>
    </row>
    <row r="12" spans="1:19" x14ac:dyDescent="0.25">
      <c r="A12" s="3" t="s">
        <v>24</v>
      </c>
      <c r="B12" s="3" t="s">
        <v>25</v>
      </c>
      <c r="C12" s="4">
        <v>2012</v>
      </c>
      <c r="D12" s="4">
        <v>9</v>
      </c>
      <c r="E12" s="4">
        <v>1</v>
      </c>
      <c r="F12" s="5">
        <v>3</v>
      </c>
      <c r="G12" s="12">
        <v>41153</v>
      </c>
      <c r="H12" s="3">
        <v>0</v>
      </c>
      <c r="I12" s="3">
        <v>30</v>
      </c>
      <c r="J12" s="3">
        <v>7.7365876122495972E-2</v>
      </c>
      <c r="K12" s="3"/>
      <c r="L12" s="3">
        <v>7.717199708342927E-2</v>
      </c>
      <c r="M12" s="3">
        <v>2.0137781487451072</v>
      </c>
      <c r="N12" s="3"/>
      <c r="O12" s="10"/>
      <c r="P12" s="3"/>
    </row>
    <row r="13" spans="1:19" x14ac:dyDescent="0.25">
      <c r="A13" s="3" t="s">
        <v>24</v>
      </c>
      <c r="B13" s="3" t="s">
        <v>25</v>
      </c>
      <c r="C13" s="4">
        <v>2012</v>
      </c>
      <c r="D13" s="4">
        <v>9</v>
      </c>
      <c r="E13" s="4">
        <v>1</v>
      </c>
      <c r="F13" s="5">
        <v>3</v>
      </c>
      <c r="G13" s="12">
        <v>41153</v>
      </c>
      <c r="H13" s="3">
        <v>30</v>
      </c>
      <c r="I13" s="3">
        <v>60</v>
      </c>
      <c r="J13" s="3">
        <v>6.6069906223358787E-2</v>
      </c>
      <c r="K13" s="3"/>
      <c r="L13" s="3">
        <v>0</v>
      </c>
      <c r="M13" s="3">
        <v>0.22540139244103435</v>
      </c>
      <c r="N13" s="3"/>
      <c r="O13" s="10"/>
      <c r="P13" s="3"/>
    </row>
    <row r="14" spans="1:19" x14ac:dyDescent="0.25">
      <c r="A14" s="3" t="s">
        <v>24</v>
      </c>
      <c r="B14" s="3" t="s">
        <v>25</v>
      </c>
      <c r="C14" s="4">
        <v>2012</v>
      </c>
      <c r="D14" s="4">
        <v>9</v>
      </c>
      <c r="E14" s="4">
        <v>1</v>
      </c>
      <c r="F14" s="5">
        <v>3</v>
      </c>
      <c r="G14" s="12">
        <v>41153</v>
      </c>
      <c r="H14" s="3">
        <v>60</v>
      </c>
      <c r="I14" s="3">
        <v>90</v>
      </c>
      <c r="J14" s="3">
        <v>6.1821219715956416E-2</v>
      </c>
      <c r="K14" s="3"/>
      <c r="L14" s="3">
        <v>0.14579747981063768</v>
      </c>
      <c r="M14" s="3">
        <v>1.0676861598440543</v>
      </c>
      <c r="N14" s="3"/>
      <c r="O14" s="10"/>
      <c r="P14" s="3"/>
    </row>
    <row r="15" spans="1:19" x14ac:dyDescent="0.25">
      <c r="A15" s="3" t="s">
        <v>24</v>
      </c>
      <c r="B15" s="3" t="s">
        <v>25</v>
      </c>
      <c r="C15" s="4">
        <v>2012</v>
      </c>
      <c r="D15" s="4">
        <v>9</v>
      </c>
      <c r="E15" s="4">
        <v>1</v>
      </c>
      <c r="F15" s="5">
        <v>3</v>
      </c>
      <c r="G15" s="12">
        <v>41153</v>
      </c>
      <c r="H15" s="3">
        <v>90</v>
      </c>
      <c r="I15" s="3">
        <v>120</v>
      </c>
      <c r="J15" s="3">
        <v>6.0606060606060615E-2</v>
      </c>
      <c r="K15" s="3"/>
      <c r="L15" s="3">
        <v>0</v>
      </c>
      <c r="M15" s="3">
        <v>0.54653535353535343</v>
      </c>
      <c r="N15" s="3"/>
      <c r="O15" s="10"/>
      <c r="P15" s="3"/>
    </row>
    <row r="16" spans="1:19" x14ac:dyDescent="0.25">
      <c r="A16" s="3" t="s">
        <v>24</v>
      </c>
      <c r="B16" s="3" t="s">
        <v>25</v>
      </c>
      <c r="C16" s="4">
        <v>2012</v>
      </c>
      <c r="D16" s="4">
        <v>9</v>
      </c>
      <c r="E16" s="4">
        <v>1</v>
      </c>
      <c r="F16" s="5">
        <v>3</v>
      </c>
      <c r="G16" s="12">
        <v>41153</v>
      </c>
      <c r="H16" s="3">
        <v>120</v>
      </c>
      <c r="I16" s="3">
        <v>150</v>
      </c>
      <c r="J16" s="3">
        <v>8.4254670224933312E-2</v>
      </c>
      <c r="K16" s="3"/>
      <c r="L16" s="3">
        <v>2.0662901258101416E-2</v>
      </c>
      <c r="M16" s="3">
        <v>2.4758665650019069</v>
      </c>
      <c r="N16" s="3"/>
      <c r="O16" s="10"/>
      <c r="P16" s="3"/>
    </row>
    <row r="17" spans="1:16" x14ac:dyDescent="0.25">
      <c r="A17" s="3" t="s">
        <v>24</v>
      </c>
      <c r="B17" s="3" t="s">
        <v>25</v>
      </c>
      <c r="C17" s="4">
        <v>2012</v>
      </c>
      <c r="D17" s="4">
        <v>3</v>
      </c>
      <c r="E17" s="4">
        <v>1</v>
      </c>
      <c r="F17" s="5">
        <v>4</v>
      </c>
      <c r="G17" s="12">
        <v>41153</v>
      </c>
      <c r="H17" s="3">
        <v>0</v>
      </c>
      <c r="I17" s="3">
        <v>30</v>
      </c>
      <c r="J17" s="3">
        <v>4.5332783845044362E-2</v>
      </c>
      <c r="K17" s="3"/>
      <c r="L17" s="3">
        <v>0.10474108798681231</v>
      </c>
      <c r="M17" s="3">
        <v>2.0010828868740989</v>
      </c>
      <c r="N17" s="3"/>
      <c r="O17" s="10"/>
      <c r="P17" s="3"/>
    </row>
    <row r="18" spans="1:16" x14ac:dyDescent="0.25">
      <c r="A18" s="3" t="s">
        <v>24</v>
      </c>
      <c r="B18" s="3" t="s">
        <v>25</v>
      </c>
      <c r="C18" s="4">
        <v>2012</v>
      </c>
      <c r="D18" s="4">
        <v>3</v>
      </c>
      <c r="E18" s="4">
        <v>1</v>
      </c>
      <c r="F18" s="5">
        <v>4</v>
      </c>
      <c r="G18" s="12">
        <v>41153</v>
      </c>
      <c r="H18" s="3">
        <v>30</v>
      </c>
      <c r="I18" s="3">
        <v>60</v>
      </c>
      <c r="J18" s="3">
        <v>4.9600594464053537E-2</v>
      </c>
      <c r="K18" s="3"/>
      <c r="L18" s="3">
        <v>0.3118170165335315</v>
      </c>
      <c r="M18" s="3">
        <v>1.3078622948789402</v>
      </c>
      <c r="N18" s="3"/>
      <c r="O18" s="10"/>
      <c r="P18" s="3"/>
    </row>
    <row r="19" spans="1:16" x14ac:dyDescent="0.25">
      <c r="A19" s="3" t="s">
        <v>24</v>
      </c>
      <c r="B19" s="3" t="s">
        <v>25</v>
      </c>
      <c r="C19" s="4">
        <v>2012</v>
      </c>
      <c r="D19" s="4">
        <v>3</v>
      </c>
      <c r="E19" s="4">
        <v>1</v>
      </c>
      <c r="F19" s="5">
        <v>4</v>
      </c>
      <c r="G19" s="12">
        <v>41153</v>
      </c>
      <c r="H19" s="3">
        <v>60</v>
      </c>
      <c r="I19" s="3">
        <v>90</v>
      </c>
      <c r="J19" s="3">
        <v>5.3886217948717903E-2</v>
      </c>
      <c r="K19" s="3"/>
      <c r="L19" s="3">
        <v>0.11290500133547007</v>
      </c>
      <c r="M19" s="3">
        <v>0.82100605301816221</v>
      </c>
      <c r="N19" s="3"/>
      <c r="O19" s="10"/>
      <c r="P19" s="3"/>
    </row>
    <row r="20" spans="1:16" x14ac:dyDescent="0.25">
      <c r="A20" s="3" t="s">
        <v>24</v>
      </c>
      <c r="B20" s="3" t="s">
        <v>25</v>
      </c>
      <c r="C20" s="4">
        <v>2012</v>
      </c>
      <c r="D20" s="4">
        <v>3</v>
      </c>
      <c r="E20" s="4">
        <v>1</v>
      </c>
      <c r="F20" s="5">
        <v>4</v>
      </c>
      <c r="G20" s="12">
        <v>41153</v>
      </c>
      <c r="H20" s="3">
        <v>90</v>
      </c>
      <c r="I20" s="3">
        <v>120</v>
      </c>
      <c r="J20" s="3">
        <v>4.4618055555555432E-2</v>
      </c>
      <c r="K20" s="3"/>
      <c r="L20" s="3">
        <v>0.15302232638888885</v>
      </c>
      <c r="M20" s="3">
        <v>0.59230193576388879</v>
      </c>
      <c r="N20" s="3"/>
      <c r="O20" s="10"/>
      <c r="P20" s="3"/>
    </row>
    <row r="21" spans="1:16" x14ac:dyDescent="0.25">
      <c r="A21" s="3" t="s">
        <v>24</v>
      </c>
      <c r="B21" s="3" t="s">
        <v>25</v>
      </c>
      <c r="C21" s="4">
        <v>2012</v>
      </c>
      <c r="D21" s="4">
        <v>3</v>
      </c>
      <c r="E21" s="4">
        <v>1</v>
      </c>
      <c r="F21" s="5">
        <v>4</v>
      </c>
      <c r="G21" s="12">
        <v>41153</v>
      </c>
      <c r="H21" s="3">
        <v>120</v>
      </c>
      <c r="I21" s="3">
        <v>150</v>
      </c>
      <c r="J21" s="3">
        <v>7.3466909532483193E-2</v>
      </c>
      <c r="K21" s="3"/>
      <c r="L21" s="3">
        <v>0</v>
      </c>
      <c r="M21" s="3">
        <v>0.93970898603521524</v>
      </c>
      <c r="N21" s="3"/>
      <c r="O21" s="10"/>
      <c r="P21" s="3"/>
    </row>
    <row r="22" spans="1:16" x14ac:dyDescent="0.25">
      <c r="A22" s="3" t="s">
        <v>24</v>
      </c>
      <c r="B22" s="3" t="s">
        <v>25</v>
      </c>
      <c r="C22" s="4">
        <v>2012</v>
      </c>
      <c r="D22" s="4">
        <v>13</v>
      </c>
      <c r="E22" s="4">
        <v>1</v>
      </c>
      <c r="F22" s="5">
        <v>5</v>
      </c>
      <c r="G22" s="12">
        <v>41153</v>
      </c>
      <c r="H22" s="3">
        <v>0</v>
      </c>
      <c r="I22" s="3">
        <v>30</v>
      </c>
      <c r="J22" s="3">
        <v>8.0869565217391276E-2</v>
      </c>
      <c r="K22" s="3"/>
      <c r="L22" s="3">
        <v>0</v>
      </c>
      <c r="M22" s="3">
        <v>2.0579787971014492</v>
      </c>
      <c r="N22" s="3"/>
      <c r="O22" s="10"/>
      <c r="P22" s="3"/>
    </row>
    <row r="23" spans="1:16" x14ac:dyDescent="0.25">
      <c r="A23" s="3" t="s">
        <v>24</v>
      </c>
      <c r="B23" s="3" t="s">
        <v>25</v>
      </c>
      <c r="C23" s="4">
        <v>2012</v>
      </c>
      <c r="D23" s="4">
        <v>13</v>
      </c>
      <c r="E23" s="4">
        <v>1</v>
      </c>
      <c r="F23" s="5">
        <v>5</v>
      </c>
      <c r="G23" s="12">
        <v>41153</v>
      </c>
      <c r="H23" s="3">
        <v>30</v>
      </c>
      <c r="I23" s="3">
        <v>60</v>
      </c>
      <c r="J23" s="3">
        <v>6.2214271516597003E-2</v>
      </c>
      <c r="K23" s="3"/>
      <c r="L23" s="3">
        <v>0</v>
      </c>
      <c r="M23" s="3">
        <v>0.14361942622407739</v>
      </c>
      <c r="N23" s="3"/>
      <c r="O23" s="10"/>
      <c r="P23" s="3"/>
    </row>
    <row r="24" spans="1:16" x14ac:dyDescent="0.25">
      <c r="A24" s="3" t="s">
        <v>24</v>
      </c>
      <c r="B24" s="3" t="s">
        <v>25</v>
      </c>
      <c r="C24" s="4">
        <v>2012</v>
      </c>
      <c r="D24" s="4">
        <v>13</v>
      </c>
      <c r="E24" s="4">
        <v>1</v>
      </c>
      <c r="F24" s="5">
        <v>5</v>
      </c>
      <c r="G24" s="12">
        <v>41153</v>
      </c>
      <c r="H24" s="3">
        <v>60</v>
      </c>
      <c r="I24" s="3">
        <v>90</v>
      </c>
      <c r="J24" s="3">
        <v>6.2556869881710636E-2</v>
      </c>
      <c r="K24" s="3"/>
      <c r="L24" s="3">
        <v>0</v>
      </c>
      <c r="M24" s="3">
        <v>0.28555618744313016</v>
      </c>
      <c r="N24" s="3"/>
      <c r="O24" s="10"/>
      <c r="P24" s="3"/>
    </row>
    <row r="25" spans="1:16" x14ac:dyDescent="0.25">
      <c r="A25" s="3" t="s">
        <v>24</v>
      </c>
      <c r="B25" s="3" t="s">
        <v>25</v>
      </c>
      <c r="C25" s="4">
        <v>2012</v>
      </c>
      <c r="D25" s="4">
        <v>13</v>
      </c>
      <c r="E25" s="4">
        <v>1</v>
      </c>
      <c r="F25" s="5">
        <v>5</v>
      </c>
      <c r="G25" s="12">
        <v>41153</v>
      </c>
      <c r="H25" s="3">
        <v>90</v>
      </c>
      <c r="I25" s="3">
        <v>120</v>
      </c>
      <c r="J25" s="3">
        <v>6.7060312104597355E-2</v>
      </c>
      <c r="K25" s="3"/>
      <c r="L25" s="3">
        <v>0</v>
      </c>
      <c r="M25" s="3">
        <v>0.52758664417264178</v>
      </c>
      <c r="N25" s="3"/>
      <c r="O25" s="10"/>
      <c r="P25" s="3"/>
    </row>
    <row r="26" spans="1:16" x14ac:dyDescent="0.25">
      <c r="A26" s="3" t="s">
        <v>24</v>
      </c>
      <c r="B26" s="3" t="s">
        <v>25</v>
      </c>
      <c r="C26" s="4">
        <v>2012</v>
      </c>
      <c r="D26" s="4">
        <v>13</v>
      </c>
      <c r="E26" s="4">
        <v>1</v>
      </c>
      <c r="F26" s="5">
        <v>5</v>
      </c>
      <c r="G26" s="12">
        <v>41153</v>
      </c>
      <c r="H26" s="3">
        <v>120</v>
      </c>
      <c r="I26" s="3">
        <v>150</v>
      </c>
      <c r="J26" s="3">
        <v>8.1605729362985269E-2</v>
      </c>
      <c r="K26" s="3"/>
      <c r="L26" s="3">
        <v>0</v>
      </c>
      <c r="M26" s="3">
        <v>2.1101574538258574</v>
      </c>
      <c r="N26" s="3"/>
      <c r="O26" s="10"/>
      <c r="P26" s="3"/>
    </row>
    <row r="27" spans="1:16" x14ac:dyDescent="0.25">
      <c r="A27" s="3" t="s">
        <v>24</v>
      </c>
      <c r="B27" s="3" t="s">
        <v>25</v>
      </c>
      <c r="C27" s="4">
        <v>2012</v>
      </c>
      <c r="D27" s="4">
        <v>11</v>
      </c>
      <c r="E27" s="4">
        <v>1</v>
      </c>
      <c r="F27" s="5">
        <v>6</v>
      </c>
      <c r="G27" s="12">
        <v>41153</v>
      </c>
      <c r="H27" s="3">
        <v>0</v>
      </c>
      <c r="I27" s="3">
        <v>30</v>
      </c>
      <c r="J27" s="3">
        <v>0.13511507052709729</v>
      </c>
      <c r="K27" s="3"/>
      <c r="L27" s="3">
        <v>-3.4977633011630795E-2</v>
      </c>
      <c r="M27" s="3">
        <v>5.8148490596387044</v>
      </c>
      <c r="N27" s="3"/>
      <c r="O27" s="10"/>
      <c r="P27" s="3"/>
    </row>
    <row r="28" spans="1:16" x14ac:dyDescent="0.25">
      <c r="A28" s="3" t="s">
        <v>24</v>
      </c>
      <c r="B28" s="3" t="s">
        <v>25</v>
      </c>
      <c r="C28" s="4">
        <v>2012</v>
      </c>
      <c r="D28" s="4">
        <v>11</v>
      </c>
      <c r="E28" s="4">
        <v>1</v>
      </c>
      <c r="F28" s="5">
        <v>6</v>
      </c>
      <c r="G28" s="12">
        <v>41153</v>
      </c>
      <c r="H28" s="3">
        <v>30</v>
      </c>
      <c r="I28" s="3">
        <v>60</v>
      </c>
      <c r="J28" s="3">
        <v>0.1334870612349473</v>
      </c>
      <c r="K28" s="3"/>
      <c r="L28" s="3">
        <v>-8.3529216841745652E-3</v>
      </c>
      <c r="M28" s="3">
        <v>4.4061661884020831</v>
      </c>
      <c r="N28" s="3"/>
      <c r="O28" s="10"/>
      <c r="P28" s="3"/>
    </row>
    <row r="29" spans="1:16" x14ac:dyDescent="0.25">
      <c r="A29" s="3" t="s">
        <v>24</v>
      </c>
      <c r="B29" s="3" t="s">
        <v>25</v>
      </c>
      <c r="C29" s="4">
        <v>2012</v>
      </c>
      <c r="D29" s="4">
        <v>11</v>
      </c>
      <c r="E29" s="4">
        <v>1</v>
      </c>
      <c r="F29" s="5">
        <v>6</v>
      </c>
      <c r="G29" s="12">
        <v>41153</v>
      </c>
      <c r="H29" s="3">
        <v>60</v>
      </c>
      <c r="I29" s="3">
        <v>90</v>
      </c>
      <c r="J29" s="3">
        <v>0.12871287128712858</v>
      </c>
      <c r="K29" s="3"/>
      <c r="L29" s="3">
        <v>0.12084039603960395</v>
      </c>
      <c r="M29" s="3">
        <v>2.1080633663366335</v>
      </c>
      <c r="N29" s="3"/>
      <c r="O29" s="10"/>
      <c r="P29" s="3"/>
    </row>
    <row r="30" spans="1:16" x14ac:dyDescent="0.25">
      <c r="A30" s="3" t="s">
        <v>24</v>
      </c>
      <c r="B30" s="3" t="s">
        <v>25</v>
      </c>
      <c r="C30" s="4">
        <v>2012</v>
      </c>
      <c r="D30" s="4">
        <v>11</v>
      </c>
      <c r="E30" s="4">
        <v>1</v>
      </c>
      <c r="F30" s="5">
        <v>6</v>
      </c>
      <c r="G30" s="12">
        <v>41153</v>
      </c>
      <c r="H30" s="3">
        <v>90</v>
      </c>
      <c r="I30" s="3">
        <v>120</v>
      </c>
      <c r="J30" s="3">
        <v>0.11399711399711387</v>
      </c>
      <c r="K30" s="3"/>
      <c r="L30" s="3">
        <v>0.27682648869648868</v>
      </c>
      <c r="M30" s="3">
        <v>2.0891578162578166</v>
      </c>
      <c r="N30" s="3"/>
      <c r="O30" s="10"/>
      <c r="P30" s="3"/>
    </row>
    <row r="31" spans="1:16" x14ac:dyDescent="0.25">
      <c r="A31" s="3" t="s">
        <v>24</v>
      </c>
      <c r="B31" s="3" t="s">
        <v>25</v>
      </c>
      <c r="C31" s="4">
        <v>2012</v>
      </c>
      <c r="D31" s="4">
        <v>11</v>
      </c>
      <c r="E31" s="4">
        <v>1</v>
      </c>
      <c r="F31" s="5">
        <v>6</v>
      </c>
      <c r="G31" s="12">
        <v>41153</v>
      </c>
      <c r="H31" s="3">
        <v>120</v>
      </c>
      <c r="I31" s="3">
        <v>150</v>
      </c>
      <c r="J31" s="3">
        <v>9.7434791981030611E-2</v>
      </c>
      <c r="K31" s="3"/>
      <c r="L31" s="3">
        <v>0.21813942552274201</v>
      </c>
      <c r="M31" s="3">
        <v>0.91673665660702752</v>
      </c>
      <c r="N31" s="3"/>
      <c r="O31" s="10"/>
      <c r="P31" s="3"/>
    </row>
    <row r="32" spans="1:16" x14ac:dyDescent="0.25">
      <c r="A32" s="3" t="s">
        <v>24</v>
      </c>
      <c r="B32" s="3" t="s">
        <v>25</v>
      </c>
      <c r="C32" s="4">
        <v>2012</v>
      </c>
      <c r="D32" s="4">
        <v>12</v>
      </c>
      <c r="E32" s="4">
        <v>1</v>
      </c>
      <c r="F32" s="5">
        <v>7</v>
      </c>
      <c r="G32" s="12">
        <v>41153</v>
      </c>
      <c r="H32">
        <v>0</v>
      </c>
      <c r="I32">
        <v>30</v>
      </c>
      <c r="J32">
        <v>8.846340281143944E-2</v>
      </c>
      <c r="L32">
        <v>0.19609228671837123</v>
      </c>
      <c r="M32">
        <v>0.69032252787203074</v>
      </c>
    </row>
    <row r="33" spans="1:13" x14ac:dyDescent="0.25">
      <c r="A33" s="3" t="s">
        <v>24</v>
      </c>
      <c r="B33" s="3" t="s">
        <v>25</v>
      </c>
      <c r="C33" s="4">
        <v>2012</v>
      </c>
      <c r="D33" s="4">
        <v>12</v>
      </c>
      <c r="E33" s="4">
        <v>1</v>
      </c>
      <c r="F33" s="5">
        <v>7</v>
      </c>
      <c r="G33" s="12">
        <v>41153</v>
      </c>
      <c r="H33">
        <v>30</v>
      </c>
      <c r="I33">
        <v>60</v>
      </c>
      <c r="J33">
        <v>7.1347678369196046E-2</v>
      </c>
      <c r="L33">
        <v>0.23724135145337863</v>
      </c>
      <c r="M33">
        <v>1.4798671951679878</v>
      </c>
    </row>
    <row r="34" spans="1:13" x14ac:dyDescent="0.25">
      <c r="A34" s="3" t="s">
        <v>24</v>
      </c>
      <c r="B34" s="3" t="s">
        <v>25</v>
      </c>
      <c r="C34" s="4">
        <v>2012</v>
      </c>
      <c r="D34" s="4">
        <v>12</v>
      </c>
      <c r="E34" s="4">
        <v>1</v>
      </c>
      <c r="F34" s="5">
        <v>7</v>
      </c>
      <c r="G34" s="12">
        <v>41153</v>
      </c>
      <c r="H34">
        <v>60</v>
      </c>
      <c r="I34">
        <v>90</v>
      </c>
      <c r="J34">
        <v>6.4631578947368262E-2</v>
      </c>
      <c r="L34">
        <v>0.5662200445614034</v>
      </c>
      <c r="M34">
        <v>2.7003578947368406E-3</v>
      </c>
    </row>
    <row r="35" spans="1:13" x14ac:dyDescent="0.25">
      <c r="A35" s="3" t="s">
        <v>24</v>
      </c>
      <c r="B35" s="3" t="s">
        <v>25</v>
      </c>
      <c r="C35" s="4">
        <v>2012</v>
      </c>
      <c r="D35" s="4">
        <v>12</v>
      </c>
      <c r="E35" s="4">
        <v>1</v>
      </c>
      <c r="F35" s="5">
        <v>7</v>
      </c>
      <c r="G35" s="12">
        <v>41153</v>
      </c>
      <c r="H35">
        <v>90</v>
      </c>
      <c r="I35">
        <v>120</v>
      </c>
      <c r="J35">
        <v>6.6250806625080622E-2</v>
      </c>
      <c r="L35">
        <v>0.11637632214813222</v>
      </c>
      <c r="M35">
        <v>0.37108761382376138</v>
      </c>
    </row>
    <row r="36" spans="1:13" x14ac:dyDescent="0.25">
      <c r="A36" s="3" t="s">
        <v>24</v>
      </c>
      <c r="B36" s="3" t="s">
        <v>25</v>
      </c>
      <c r="C36" s="4">
        <v>2012</v>
      </c>
      <c r="D36" s="4">
        <v>12</v>
      </c>
      <c r="E36" s="4">
        <v>1</v>
      </c>
      <c r="F36" s="5">
        <v>7</v>
      </c>
      <c r="G36" s="12">
        <v>41153</v>
      </c>
      <c r="H36">
        <v>120</v>
      </c>
      <c r="I36">
        <v>150</v>
      </c>
      <c r="J36">
        <v>8.3018867924528214E-2</v>
      </c>
      <c r="L36">
        <v>0.11263809433962263</v>
      </c>
      <c r="M36">
        <v>9.9264905660377364E-2</v>
      </c>
    </row>
    <row r="37" spans="1:13" x14ac:dyDescent="0.25">
      <c r="A37" s="3" t="s">
        <v>24</v>
      </c>
      <c r="B37" s="3" t="s">
        <v>25</v>
      </c>
      <c r="C37" s="4">
        <v>2012</v>
      </c>
      <c r="D37" s="4">
        <v>14</v>
      </c>
      <c r="E37" s="4">
        <v>1</v>
      </c>
      <c r="F37" s="5">
        <v>8</v>
      </c>
      <c r="G37" s="12">
        <v>41153</v>
      </c>
      <c r="H37">
        <v>0</v>
      </c>
      <c r="I37">
        <v>30</v>
      </c>
      <c r="J37">
        <v>7.1515151515151351E-2</v>
      </c>
      <c r="L37">
        <v>8.3057119191919174E-2</v>
      </c>
      <c r="M37">
        <v>0.24495272727272724</v>
      </c>
    </row>
    <row r="38" spans="1:13" x14ac:dyDescent="0.25">
      <c r="A38" s="3" t="s">
        <v>24</v>
      </c>
      <c r="B38" s="3" t="s">
        <v>25</v>
      </c>
      <c r="C38" s="4">
        <v>2012</v>
      </c>
      <c r="D38" s="4">
        <v>14</v>
      </c>
      <c r="E38" s="4">
        <v>1</v>
      </c>
      <c r="F38" s="5">
        <v>8</v>
      </c>
      <c r="G38" s="12">
        <v>41153</v>
      </c>
      <c r="H38">
        <v>30</v>
      </c>
      <c r="I38">
        <v>60</v>
      </c>
      <c r="J38">
        <v>6.8246653500109694E-2</v>
      </c>
      <c r="L38">
        <v>0.27978827664399086</v>
      </c>
      <c r="M38">
        <v>1.5153126984126981</v>
      </c>
    </row>
    <row r="39" spans="1:13" x14ac:dyDescent="0.25">
      <c r="A39" s="3" t="s">
        <v>24</v>
      </c>
      <c r="B39" s="3" t="s">
        <v>25</v>
      </c>
      <c r="C39" s="4">
        <v>2012</v>
      </c>
      <c r="D39" s="4">
        <v>14</v>
      </c>
      <c r="E39" s="4">
        <v>1</v>
      </c>
      <c r="F39" s="5">
        <v>8</v>
      </c>
      <c r="G39" s="12">
        <v>41153</v>
      </c>
      <c r="H39">
        <v>60</v>
      </c>
      <c r="I39">
        <v>90</v>
      </c>
      <c r="J39">
        <v>5.9451219512195209E-2</v>
      </c>
      <c r="L39">
        <v>3.0914174288617889E-2</v>
      </c>
      <c r="M39">
        <v>0.1588210111788618</v>
      </c>
    </row>
    <row r="40" spans="1:13" x14ac:dyDescent="0.25">
      <c r="A40" s="3" t="s">
        <v>24</v>
      </c>
      <c r="B40" s="3" t="s">
        <v>25</v>
      </c>
      <c r="C40" s="4">
        <v>2012</v>
      </c>
      <c r="D40" s="4">
        <v>14</v>
      </c>
      <c r="E40" s="4">
        <v>1</v>
      </c>
      <c r="F40" s="5">
        <v>8</v>
      </c>
      <c r="G40" s="12">
        <v>41153</v>
      </c>
      <c r="H40">
        <v>90</v>
      </c>
      <c r="I40">
        <v>120</v>
      </c>
      <c r="J40">
        <v>6.6200657894736822E-2</v>
      </c>
      <c r="L40">
        <v>0.23630114514802628</v>
      </c>
      <c r="M40">
        <v>0.67314941748903501</v>
      </c>
    </row>
    <row r="41" spans="1:13" x14ac:dyDescent="0.25">
      <c r="A41" s="3" t="s">
        <v>24</v>
      </c>
      <c r="B41" s="3" t="s">
        <v>25</v>
      </c>
      <c r="C41" s="4">
        <v>2012</v>
      </c>
      <c r="D41" s="4">
        <v>14</v>
      </c>
      <c r="E41" s="4">
        <v>1</v>
      </c>
      <c r="F41" s="5">
        <v>8</v>
      </c>
      <c r="G41" s="12">
        <v>41153</v>
      </c>
      <c r="H41">
        <v>120</v>
      </c>
      <c r="I41">
        <v>150</v>
      </c>
      <c r="J41">
        <v>9.0457021075064953E-2</v>
      </c>
      <c r="L41">
        <v>0.10709238574473122</v>
      </c>
      <c r="M41">
        <v>1.2618458086668243</v>
      </c>
    </row>
    <row r="42" spans="1:13" x14ac:dyDescent="0.25">
      <c r="A42" s="3" t="s">
        <v>24</v>
      </c>
      <c r="B42" s="3" t="s">
        <v>25</v>
      </c>
      <c r="C42" s="4">
        <v>2012</v>
      </c>
      <c r="D42" s="4">
        <v>2</v>
      </c>
      <c r="E42" s="4">
        <v>1</v>
      </c>
      <c r="F42" s="5">
        <v>9</v>
      </c>
      <c r="G42" s="12">
        <v>41153</v>
      </c>
      <c r="H42">
        <v>0</v>
      </c>
      <c r="I42">
        <v>30</v>
      </c>
      <c r="J42">
        <v>8.5478887744593196E-2</v>
      </c>
      <c r="L42">
        <v>0.31341099897013386</v>
      </c>
      <c r="M42">
        <v>2.6649842773772741</v>
      </c>
    </row>
    <row r="43" spans="1:13" x14ac:dyDescent="0.25">
      <c r="A43" s="3" t="s">
        <v>24</v>
      </c>
      <c r="B43" s="3" t="s">
        <v>25</v>
      </c>
      <c r="C43" s="4">
        <v>2012</v>
      </c>
      <c r="D43" s="4">
        <v>2</v>
      </c>
      <c r="E43" s="4">
        <v>1</v>
      </c>
      <c r="F43" s="5">
        <v>9</v>
      </c>
      <c r="G43" s="12">
        <v>41153</v>
      </c>
      <c r="H43">
        <v>30</v>
      </c>
      <c r="I43">
        <v>60</v>
      </c>
      <c r="J43">
        <v>6.5709226834546594E-2</v>
      </c>
      <c r="L43">
        <v>0.3749579346186635</v>
      </c>
      <c r="M43">
        <v>3.079062092596236</v>
      </c>
    </row>
    <row r="44" spans="1:13" x14ac:dyDescent="0.25">
      <c r="A44" s="3" t="s">
        <v>24</v>
      </c>
      <c r="B44" s="3" t="s">
        <v>25</v>
      </c>
      <c r="C44" s="4">
        <v>2012</v>
      </c>
      <c r="D44" s="4">
        <v>2</v>
      </c>
      <c r="E44" s="4">
        <v>1</v>
      </c>
      <c r="F44" s="5">
        <v>9</v>
      </c>
      <c r="G44" s="12">
        <v>41153</v>
      </c>
      <c r="H44">
        <v>60</v>
      </c>
      <c r="I44">
        <v>90</v>
      </c>
      <c r="J44">
        <v>5.9209293610642623E-2</v>
      </c>
      <c r="L44">
        <v>9.6652482980450913E-2</v>
      </c>
      <c r="M44">
        <v>0.58724993129723313</v>
      </c>
    </row>
    <row r="45" spans="1:13" x14ac:dyDescent="0.25">
      <c r="A45" s="3" t="s">
        <v>24</v>
      </c>
      <c r="B45" s="3" t="s">
        <v>25</v>
      </c>
      <c r="C45" s="4">
        <v>2012</v>
      </c>
      <c r="D45" s="4">
        <v>2</v>
      </c>
      <c r="E45" s="4">
        <v>1</v>
      </c>
      <c r="F45" s="5">
        <v>9</v>
      </c>
      <c r="G45" s="12">
        <v>41153</v>
      </c>
      <c r="H45">
        <v>90</v>
      </c>
      <c r="I45">
        <v>120</v>
      </c>
      <c r="J45">
        <v>5.6133506718682342E-2</v>
      </c>
      <c r="L45">
        <v>0.31023017591388524</v>
      </c>
      <c r="M45">
        <v>1.2759502853633868</v>
      </c>
    </row>
    <row r="46" spans="1:13" x14ac:dyDescent="0.25">
      <c r="A46" s="3" t="s">
        <v>24</v>
      </c>
      <c r="B46" s="3" t="s">
        <v>25</v>
      </c>
      <c r="C46" s="4">
        <v>2012</v>
      </c>
      <c r="D46" s="4">
        <v>2</v>
      </c>
      <c r="E46" s="4">
        <v>1</v>
      </c>
      <c r="F46" s="5">
        <v>9</v>
      </c>
      <c r="G46" s="12">
        <v>41153</v>
      </c>
      <c r="H46">
        <v>120</v>
      </c>
      <c r="I46">
        <v>150</v>
      </c>
      <c r="J46">
        <v>6.3288604045663846E-2</v>
      </c>
      <c r="L46">
        <v>6.1563111689698904E-3</v>
      </c>
      <c r="M46">
        <v>2.1807721243073637</v>
      </c>
    </row>
    <row r="47" spans="1:13" x14ac:dyDescent="0.25">
      <c r="A47" s="3" t="s">
        <v>24</v>
      </c>
      <c r="B47" s="3" t="s">
        <v>25</v>
      </c>
      <c r="C47" s="4">
        <v>2012</v>
      </c>
      <c r="D47" s="4">
        <v>4</v>
      </c>
      <c r="E47" s="4">
        <v>1</v>
      </c>
      <c r="F47" s="5">
        <v>10</v>
      </c>
      <c r="G47" s="12">
        <v>41153</v>
      </c>
      <c r="H47">
        <v>0</v>
      </c>
      <c r="I47">
        <v>30</v>
      </c>
      <c r="J47">
        <v>0.12874456894580402</v>
      </c>
      <c r="L47">
        <v>1.8167744492720488</v>
      </c>
      <c r="M47">
        <v>14.447222349264431</v>
      </c>
    </row>
    <row r="48" spans="1:13" x14ac:dyDescent="0.25">
      <c r="A48" s="3" t="s">
        <v>24</v>
      </c>
      <c r="B48" s="3" t="s">
        <v>25</v>
      </c>
      <c r="C48" s="4">
        <v>2012</v>
      </c>
      <c r="D48" s="4">
        <v>4</v>
      </c>
      <c r="E48" s="4">
        <v>1</v>
      </c>
      <c r="F48" s="5">
        <v>10</v>
      </c>
      <c r="G48" s="12">
        <v>41153</v>
      </c>
      <c r="H48">
        <v>30</v>
      </c>
      <c r="I48">
        <v>60</v>
      </c>
      <c r="J48">
        <v>0.12737197816480372</v>
      </c>
      <c r="L48">
        <v>0.12496116021142013</v>
      </c>
      <c r="M48">
        <v>5.6449636080062371</v>
      </c>
    </row>
    <row r="49" spans="1:13" x14ac:dyDescent="0.25">
      <c r="A49" s="3" t="s">
        <v>24</v>
      </c>
      <c r="B49" s="3" t="s">
        <v>25</v>
      </c>
      <c r="C49" s="4">
        <v>2012</v>
      </c>
      <c r="D49" s="4">
        <v>4</v>
      </c>
      <c r="E49" s="4">
        <v>1</v>
      </c>
      <c r="F49" s="5">
        <v>10</v>
      </c>
      <c r="G49" s="12">
        <v>41153</v>
      </c>
      <c r="H49">
        <v>60</v>
      </c>
      <c r="I49">
        <v>90</v>
      </c>
      <c r="J49">
        <v>0.10754223173923395</v>
      </c>
      <c r="L49">
        <v>0.25594874296137682</v>
      </c>
      <c r="M49">
        <v>7.2723443572051725</v>
      </c>
    </row>
    <row r="50" spans="1:13" x14ac:dyDescent="0.25">
      <c r="A50" s="3" t="s">
        <v>24</v>
      </c>
      <c r="B50" s="3" t="s">
        <v>25</v>
      </c>
      <c r="C50" s="4">
        <v>2012</v>
      </c>
      <c r="D50" s="4">
        <v>4</v>
      </c>
      <c r="E50" s="4">
        <v>1</v>
      </c>
      <c r="F50" s="5">
        <v>10</v>
      </c>
      <c r="G50" s="12">
        <v>41153</v>
      </c>
      <c r="H50">
        <v>90</v>
      </c>
      <c r="I50">
        <v>120</v>
      </c>
      <c r="J50">
        <v>7.7093979115752026E-2</v>
      </c>
      <c r="L50">
        <v>0.13831906243057099</v>
      </c>
      <c r="M50">
        <v>1.4973152632748279</v>
      </c>
    </row>
    <row r="51" spans="1:13" x14ac:dyDescent="0.25">
      <c r="A51" s="3" t="s">
        <v>24</v>
      </c>
      <c r="B51" s="3" t="s">
        <v>25</v>
      </c>
      <c r="C51" s="4">
        <v>2012</v>
      </c>
      <c r="D51" s="4">
        <v>4</v>
      </c>
      <c r="E51" s="4">
        <v>1</v>
      </c>
      <c r="F51" s="5">
        <v>10</v>
      </c>
      <c r="G51" s="12">
        <v>41153</v>
      </c>
      <c r="H51">
        <v>120</v>
      </c>
      <c r="I51">
        <v>150</v>
      </c>
      <c r="J51">
        <v>7.0568623819225823E-2</v>
      </c>
      <c r="L51">
        <v>0.1001410940297586</v>
      </c>
      <c r="M51">
        <v>5.4828381799098596</v>
      </c>
    </row>
    <row r="52" spans="1:13" x14ac:dyDescent="0.25">
      <c r="A52" s="3" t="s">
        <v>24</v>
      </c>
      <c r="B52" s="3" t="s">
        <v>25</v>
      </c>
      <c r="C52" s="4">
        <v>2012</v>
      </c>
      <c r="D52" s="4">
        <v>10</v>
      </c>
      <c r="E52" s="4">
        <v>1</v>
      </c>
      <c r="F52" s="5">
        <v>11</v>
      </c>
      <c r="G52" s="12">
        <v>41153</v>
      </c>
      <c r="H52">
        <v>0</v>
      </c>
      <c r="I52">
        <v>30</v>
      </c>
      <c r="J52">
        <v>8.0454838017592789E-2</v>
      </c>
      <c r="L52">
        <v>0.20253986984195094</v>
      </c>
      <c r="M52">
        <v>3.2809625974397481</v>
      </c>
    </row>
    <row r="53" spans="1:13" x14ac:dyDescent="0.25">
      <c r="A53" s="3" t="s">
        <v>24</v>
      </c>
      <c r="B53" s="3" t="s">
        <v>25</v>
      </c>
      <c r="C53" s="4">
        <v>2012</v>
      </c>
      <c r="D53" s="4">
        <v>10</v>
      </c>
      <c r="E53" s="4">
        <v>1</v>
      </c>
      <c r="F53" s="5">
        <v>11</v>
      </c>
      <c r="G53" s="12">
        <v>41153</v>
      </c>
      <c r="H53">
        <v>30</v>
      </c>
      <c r="I53">
        <v>60</v>
      </c>
      <c r="J53">
        <v>6.349557522123904E-2</v>
      </c>
      <c r="L53">
        <v>3.6182553466076697E-2</v>
      </c>
      <c r="M53">
        <v>0.32901402654867257</v>
      </c>
    </row>
    <row r="54" spans="1:13" x14ac:dyDescent="0.25">
      <c r="A54" s="3" t="s">
        <v>24</v>
      </c>
      <c r="B54" s="3" t="s">
        <v>25</v>
      </c>
      <c r="C54" s="4">
        <v>2012</v>
      </c>
      <c r="D54" s="4">
        <v>10</v>
      </c>
      <c r="E54" s="4">
        <v>1</v>
      </c>
      <c r="F54" s="5">
        <v>11</v>
      </c>
      <c r="G54" s="12">
        <v>41153</v>
      </c>
      <c r="H54">
        <v>60</v>
      </c>
      <c r="I54">
        <v>90</v>
      </c>
      <c r="J54">
        <v>5.862207896857366E-2</v>
      </c>
      <c r="L54">
        <v>0.1349803317217298</v>
      </c>
      <c r="M54">
        <v>0.90284857641686811</v>
      </c>
    </row>
    <row r="55" spans="1:13" x14ac:dyDescent="0.25">
      <c r="A55" s="3" t="s">
        <v>24</v>
      </c>
      <c r="B55" s="3" t="s">
        <v>25</v>
      </c>
      <c r="C55" s="4">
        <v>2012</v>
      </c>
      <c r="D55" s="4">
        <v>10</v>
      </c>
      <c r="E55" s="4">
        <v>1</v>
      </c>
      <c r="F55" s="5">
        <v>11</v>
      </c>
      <c r="G55" s="12">
        <v>41153</v>
      </c>
      <c r="H55">
        <v>90</v>
      </c>
      <c r="I55">
        <v>120</v>
      </c>
      <c r="J55">
        <v>5.5890297111988313E-2</v>
      </c>
      <c r="L55">
        <v>0</v>
      </c>
      <c r="M55">
        <v>0.80197797631414913</v>
      </c>
    </row>
    <row r="56" spans="1:13" x14ac:dyDescent="0.25">
      <c r="A56" s="3" t="s">
        <v>24</v>
      </c>
      <c r="B56" s="3" t="s">
        <v>25</v>
      </c>
      <c r="C56" s="4">
        <v>2012</v>
      </c>
      <c r="D56" s="4">
        <v>10</v>
      </c>
      <c r="E56" s="4">
        <v>1</v>
      </c>
      <c r="F56" s="5">
        <v>11</v>
      </c>
      <c r="G56" s="12">
        <v>41153</v>
      </c>
      <c r="H56">
        <v>120</v>
      </c>
      <c r="I56">
        <v>150</v>
      </c>
      <c r="J56">
        <v>6.3101788170563999E-2</v>
      </c>
      <c r="L56">
        <v>6.1999157496561205E-3</v>
      </c>
      <c r="M56">
        <v>1.6083839408528198</v>
      </c>
    </row>
    <row r="57" spans="1:13" x14ac:dyDescent="0.25">
      <c r="A57" s="3" t="s">
        <v>24</v>
      </c>
      <c r="B57" s="3" t="s">
        <v>25</v>
      </c>
      <c r="C57" s="4">
        <v>2012</v>
      </c>
      <c r="D57" s="4">
        <v>8</v>
      </c>
      <c r="E57" s="4">
        <v>1</v>
      </c>
      <c r="F57" s="5">
        <v>12</v>
      </c>
      <c r="G57" s="12">
        <v>41153</v>
      </c>
      <c r="H57">
        <v>0</v>
      </c>
      <c r="I57">
        <v>30</v>
      </c>
      <c r="J57">
        <v>8.096468561584852E-2</v>
      </c>
      <c r="L57">
        <v>0</v>
      </c>
      <c r="M57">
        <v>4.7908500000000016</v>
      </c>
    </row>
    <row r="58" spans="1:13" x14ac:dyDescent="0.25">
      <c r="A58" s="3" t="s">
        <v>24</v>
      </c>
      <c r="B58" s="3" t="s">
        <v>25</v>
      </c>
      <c r="C58" s="4">
        <v>2012</v>
      </c>
      <c r="D58" s="4">
        <v>8</v>
      </c>
      <c r="E58" s="4">
        <v>1</v>
      </c>
      <c r="F58" s="5">
        <v>12</v>
      </c>
      <c r="G58" s="12">
        <v>41153</v>
      </c>
      <c r="H58">
        <v>30</v>
      </c>
      <c r="I58">
        <v>60</v>
      </c>
      <c r="J58">
        <v>6.3758389261744722E-2</v>
      </c>
      <c r="L58">
        <v>0</v>
      </c>
      <c r="M58">
        <v>0.42667846756152117</v>
      </c>
    </row>
    <row r="59" spans="1:13" x14ac:dyDescent="0.25">
      <c r="A59" s="3" t="s">
        <v>24</v>
      </c>
      <c r="B59" s="3" t="s">
        <v>25</v>
      </c>
      <c r="C59" s="4">
        <v>2012</v>
      </c>
      <c r="D59" s="4">
        <v>8</v>
      </c>
      <c r="E59" s="4">
        <v>1</v>
      </c>
      <c r="F59" s="5">
        <v>12</v>
      </c>
      <c r="G59" s="12">
        <v>41153</v>
      </c>
      <c r="H59">
        <v>60</v>
      </c>
      <c r="I59">
        <v>90</v>
      </c>
      <c r="J59">
        <v>5.8823529411764636E-2</v>
      </c>
      <c r="L59">
        <v>7.6447058823529396E-2</v>
      </c>
      <c r="M59">
        <v>2.0649647058823524</v>
      </c>
    </row>
    <row r="60" spans="1:13" x14ac:dyDescent="0.25">
      <c r="A60" s="3" t="s">
        <v>24</v>
      </c>
      <c r="B60" s="3" t="s">
        <v>25</v>
      </c>
      <c r="C60" s="4">
        <v>2012</v>
      </c>
      <c r="D60" s="4">
        <v>8</v>
      </c>
      <c r="E60" s="4">
        <v>1</v>
      </c>
      <c r="F60" s="5">
        <v>12</v>
      </c>
      <c r="G60" s="12">
        <v>41153</v>
      </c>
      <c r="H60">
        <v>90</v>
      </c>
      <c r="I60">
        <v>120</v>
      </c>
      <c r="J60">
        <v>5.490117787981634E-2</v>
      </c>
      <c r="L60">
        <v>0</v>
      </c>
      <c r="M60">
        <v>1.6283730950954949</v>
      </c>
    </row>
    <row r="61" spans="1:13" x14ac:dyDescent="0.25">
      <c r="A61" s="3" t="s">
        <v>24</v>
      </c>
      <c r="B61" s="3" t="s">
        <v>25</v>
      </c>
      <c r="C61" s="4">
        <v>2012</v>
      </c>
      <c r="D61" s="4">
        <v>8</v>
      </c>
      <c r="E61" s="4">
        <v>1</v>
      </c>
      <c r="F61" s="5">
        <v>12</v>
      </c>
      <c r="G61" s="12">
        <v>41153</v>
      </c>
      <c r="H61">
        <v>120</v>
      </c>
      <c r="I61">
        <v>150</v>
      </c>
      <c r="J61">
        <v>6.0224365282424773E-2</v>
      </c>
      <c r="L61">
        <v>0</v>
      </c>
      <c r="M61">
        <v>2.8922277406022441</v>
      </c>
    </row>
    <row r="62" spans="1:13" x14ac:dyDescent="0.25">
      <c r="A62" s="3" t="s">
        <v>24</v>
      </c>
      <c r="B62" s="3" t="s">
        <v>25</v>
      </c>
      <c r="C62" s="4">
        <v>2012</v>
      </c>
      <c r="D62" s="4">
        <v>1</v>
      </c>
      <c r="E62" s="4">
        <v>1</v>
      </c>
      <c r="F62" s="5">
        <v>13</v>
      </c>
      <c r="G62" s="12">
        <v>41153</v>
      </c>
      <c r="H62">
        <v>0</v>
      </c>
      <c r="I62">
        <v>30</v>
      </c>
      <c r="J62">
        <v>0.13327904451682943</v>
      </c>
      <c r="L62" t="e">
        <v>#VALUE!</v>
      </c>
      <c r="M62">
        <v>-0.11992529406442271</v>
      </c>
    </row>
    <row r="63" spans="1:13" x14ac:dyDescent="0.25">
      <c r="A63" s="3" t="s">
        <v>24</v>
      </c>
      <c r="B63" s="3" t="s">
        <v>25</v>
      </c>
      <c r="C63" s="4">
        <v>2012</v>
      </c>
      <c r="D63" s="4">
        <v>1</v>
      </c>
      <c r="E63" s="4">
        <v>1</v>
      </c>
      <c r="F63" s="5">
        <v>13</v>
      </c>
      <c r="G63" s="12">
        <v>41153</v>
      </c>
      <c r="H63">
        <v>30</v>
      </c>
      <c r="I63">
        <v>60</v>
      </c>
      <c r="J63">
        <v>0.13573250212524793</v>
      </c>
      <c r="L63">
        <v>0.60703352224426188</v>
      </c>
      <c r="M63">
        <v>4.6688520544063481</v>
      </c>
    </row>
    <row r="64" spans="1:13" x14ac:dyDescent="0.25">
      <c r="A64" s="3" t="s">
        <v>24</v>
      </c>
      <c r="B64" s="3" t="s">
        <v>25</v>
      </c>
      <c r="C64" s="4">
        <v>2012</v>
      </c>
      <c r="D64" s="4">
        <v>1</v>
      </c>
      <c r="E64" s="4">
        <v>1</v>
      </c>
      <c r="F64" s="5">
        <v>13</v>
      </c>
      <c r="G64" s="12">
        <v>41153</v>
      </c>
      <c r="H64">
        <v>60</v>
      </c>
      <c r="I64">
        <v>90</v>
      </c>
      <c r="J64">
        <v>0.12400635930047681</v>
      </c>
      <c r="L64">
        <v>4.331436936936936E-2</v>
      </c>
      <c r="M64">
        <v>2.8281735294117647</v>
      </c>
    </row>
    <row r="65" spans="1:13" x14ac:dyDescent="0.25">
      <c r="A65" s="3" t="s">
        <v>24</v>
      </c>
      <c r="B65" s="3" t="s">
        <v>25</v>
      </c>
      <c r="C65" s="4">
        <v>2012</v>
      </c>
      <c r="D65" s="4">
        <v>1</v>
      </c>
      <c r="E65" s="4">
        <v>1</v>
      </c>
      <c r="F65" s="5">
        <v>13</v>
      </c>
      <c r="G65" s="12">
        <v>41153</v>
      </c>
      <c r="H65">
        <v>90</v>
      </c>
      <c r="I65">
        <v>120</v>
      </c>
      <c r="J65">
        <v>0.11636556854410189</v>
      </c>
      <c r="L65">
        <v>0.16167910821820752</v>
      </c>
      <c r="M65">
        <v>1.9133537637265317</v>
      </c>
    </row>
    <row r="66" spans="1:13" x14ac:dyDescent="0.25">
      <c r="A66" s="3" t="s">
        <v>24</v>
      </c>
      <c r="B66" s="3" t="s">
        <v>25</v>
      </c>
      <c r="C66" s="4">
        <v>2012</v>
      </c>
      <c r="D66" s="4">
        <v>1</v>
      </c>
      <c r="E66" s="4">
        <v>1</v>
      </c>
      <c r="F66" s="5">
        <v>13</v>
      </c>
      <c r="G66" s="12">
        <v>41153</v>
      </c>
      <c r="H66">
        <v>120</v>
      </c>
      <c r="I66">
        <v>150</v>
      </c>
      <c r="J66">
        <v>0.11501880115018807</v>
      </c>
      <c r="L66">
        <v>5.7654868023298687E-2</v>
      </c>
      <c r="M66">
        <v>0.69176319767013206</v>
      </c>
    </row>
    <row r="67" spans="1:13" x14ac:dyDescent="0.25">
      <c r="A67" s="3" t="s">
        <v>24</v>
      </c>
      <c r="B67" s="3" t="s">
        <v>25</v>
      </c>
      <c r="C67" s="4">
        <v>2012</v>
      </c>
      <c r="D67" s="4">
        <v>6</v>
      </c>
      <c r="E67" s="4">
        <v>1</v>
      </c>
      <c r="F67" s="5">
        <v>14</v>
      </c>
      <c r="G67" s="12">
        <v>41153</v>
      </c>
      <c r="H67">
        <v>0</v>
      </c>
      <c r="I67">
        <v>30</v>
      </c>
      <c r="J67">
        <v>6.357758620689663E-2</v>
      </c>
      <c r="L67">
        <v>0</v>
      </c>
      <c r="M67">
        <v>1.6627563038793107</v>
      </c>
    </row>
    <row r="68" spans="1:13" x14ac:dyDescent="0.25">
      <c r="A68" s="3" t="s">
        <v>24</v>
      </c>
      <c r="B68" s="3" t="s">
        <v>25</v>
      </c>
      <c r="C68" s="4">
        <v>2012</v>
      </c>
      <c r="D68" s="4">
        <v>6</v>
      </c>
      <c r="E68" s="4">
        <v>1</v>
      </c>
      <c r="F68" s="5">
        <v>14</v>
      </c>
      <c r="G68" s="12">
        <v>41153</v>
      </c>
      <c r="H68">
        <v>30</v>
      </c>
      <c r="I68">
        <v>60</v>
      </c>
      <c r="J68">
        <v>5.8311399068637283E-2</v>
      </c>
      <c r="L68">
        <v>0</v>
      </c>
      <c r="M68">
        <v>-6.7465927650671512E-2</v>
      </c>
    </row>
    <row r="69" spans="1:13" x14ac:dyDescent="0.25">
      <c r="A69" s="3" t="s">
        <v>24</v>
      </c>
      <c r="B69" s="3" t="s">
        <v>25</v>
      </c>
      <c r="C69" s="4">
        <v>2012</v>
      </c>
      <c r="D69" s="4">
        <v>6</v>
      </c>
      <c r="E69" s="4">
        <v>1</v>
      </c>
      <c r="F69" s="5">
        <v>14</v>
      </c>
      <c r="G69" s="12">
        <v>41153</v>
      </c>
      <c r="H69">
        <v>60</v>
      </c>
      <c r="I69">
        <v>90</v>
      </c>
      <c r="J69">
        <v>5.5497198879551846E-2</v>
      </c>
      <c r="L69">
        <v>1.2514060165732959E-2</v>
      </c>
      <c r="M69">
        <v>0.88578169642857141</v>
      </c>
    </row>
    <row r="70" spans="1:13" x14ac:dyDescent="0.25">
      <c r="A70" s="3" t="s">
        <v>24</v>
      </c>
      <c r="B70" s="3" t="s">
        <v>25</v>
      </c>
      <c r="C70" s="4">
        <v>2012</v>
      </c>
      <c r="D70" s="4">
        <v>6</v>
      </c>
      <c r="E70" s="4">
        <v>1</v>
      </c>
      <c r="F70" s="5">
        <v>14</v>
      </c>
      <c r="G70" s="12">
        <v>41153</v>
      </c>
      <c r="H70">
        <v>90</v>
      </c>
      <c r="I70">
        <v>120</v>
      </c>
      <c r="J70">
        <v>5.3179190751445352E-2</v>
      </c>
      <c r="L70">
        <v>0</v>
      </c>
      <c r="M70">
        <v>7.3945298458574218</v>
      </c>
    </row>
    <row r="71" spans="1:13" x14ac:dyDescent="0.25">
      <c r="A71" s="3" t="s">
        <v>24</v>
      </c>
      <c r="B71" s="3" t="s">
        <v>25</v>
      </c>
      <c r="C71" s="4">
        <v>2012</v>
      </c>
      <c r="D71" s="4">
        <v>6</v>
      </c>
      <c r="E71" s="4">
        <v>1</v>
      </c>
      <c r="F71" s="5">
        <v>14</v>
      </c>
      <c r="G71" s="12">
        <v>41153</v>
      </c>
      <c r="H71">
        <v>120</v>
      </c>
      <c r="I71">
        <v>150</v>
      </c>
      <c r="J71">
        <v>6.663724624889665E-2</v>
      </c>
      <c r="L71">
        <v>0.23141220211827007</v>
      </c>
      <c r="M71">
        <v>8.1418300897322755</v>
      </c>
    </row>
    <row r="72" spans="1:13" x14ac:dyDescent="0.25">
      <c r="A72" s="3" t="s">
        <v>24</v>
      </c>
      <c r="B72" s="3" t="s">
        <v>25</v>
      </c>
      <c r="C72" s="4">
        <v>2012</v>
      </c>
      <c r="D72" s="4">
        <v>3</v>
      </c>
      <c r="E72" s="4">
        <v>2</v>
      </c>
      <c r="F72" s="5">
        <v>15</v>
      </c>
      <c r="G72" s="12">
        <v>41153</v>
      </c>
      <c r="H72">
        <v>0</v>
      </c>
      <c r="I72">
        <v>30</v>
      </c>
      <c r="J72">
        <v>4.2560865644724971E-2</v>
      </c>
      <c r="L72">
        <v>0.12545574391343553</v>
      </c>
      <c r="M72">
        <v>0.61806693417493241</v>
      </c>
    </row>
    <row r="73" spans="1:13" x14ac:dyDescent="0.25">
      <c r="A73" s="3" t="s">
        <v>24</v>
      </c>
      <c r="B73" s="3" t="s">
        <v>25</v>
      </c>
      <c r="C73" s="4">
        <v>2012</v>
      </c>
      <c r="D73" s="4">
        <v>3</v>
      </c>
      <c r="E73" s="4">
        <v>2</v>
      </c>
      <c r="F73" s="5">
        <v>15</v>
      </c>
      <c r="G73" s="12">
        <v>41153</v>
      </c>
      <c r="H73">
        <v>30</v>
      </c>
      <c r="I73">
        <v>60</v>
      </c>
      <c r="J73">
        <v>5.5722094868629821E-2</v>
      </c>
      <c r="L73">
        <v>0</v>
      </c>
      <c r="M73">
        <v>0.28241936754246749</v>
      </c>
    </row>
    <row r="74" spans="1:13" x14ac:dyDescent="0.25">
      <c r="A74" s="3" t="s">
        <v>24</v>
      </c>
      <c r="B74" s="3" t="s">
        <v>25</v>
      </c>
      <c r="C74" s="4">
        <v>2012</v>
      </c>
      <c r="D74" s="4">
        <v>3</v>
      </c>
      <c r="E74" s="4">
        <v>2</v>
      </c>
      <c r="F74" s="5">
        <v>15</v>
      </c>
      <c r="G74" s="12">
        <v>41153</v>
      </c>
      <c r="H74">
        <v>60</v>
      </c>
      <c r="I74">
        <v>90</v>
      </c>
      <c r="J74">
        <v>5.1559872968428747E-2</v>
      </c>
      <c r="L74">
        <v>0.14540434647238307</v>
      </c>
      <c r="M74">
        <v>0.55368911202440996</v>
      </c>
    </row>
    <row r="75" spans="1:13" x14ac:dyDescent="0.25">
      <c r="A75" s="3" t="s">
        <v>24</v>
      </c>
      <c r="B75" s="3" t="s">
        <v>25</v>
      </c>
      <c r="C75" s="4">
        <v>2012</v>
      </c>
      <c r="D75" s="4">
        <v>3</v>
      </c>
      <c r="E75" s="4">
        <v>2</v>
      </c>
      <c r="F75" s="5">
        <v>15</v>
      </c>
      <c r="G75" s="12">
        <v>41153</v>
      </c>
      <c r="H75">
        <v>90</v>
      </c>
      <c r="I75">
        <v>120</v>
      </c>
      <c r="J75">
        <v>4.9595687331536221E-2</v>
      </c>
      <c r="L75">
        <v>0</v>
      </c>
      <c r="M75">
        <v>0.28483547169811313</v>
      </c>
    </row>
    <row r="76" spans="1:13" x14ac:dyDescent="0.25">
      <c r="A76" s="3" t="s">
        <v>24</v>
      </c>
      <c r="B76" s="3" t="s">
        <v>25</v>
      </c>
      <c r="C76" s="4">
        <v>2012</v>
      </c>
      <c r="D76" s="4">
        <v>3</v>
      </c>
      <c r="E76" s="4">
        <v>2</v>
      </c>
      <c r="F76" s="5">
        <v>15</v>
      </c>
      <c r="G76" s="12">
        <v>41153</v>
      </c>
      <c r="H76">
        <v>120</v>
      </c>
      <c r="I76">
        <v>150</v>
      </c>
      <c r="J76">
        <v>5.9202813599062147E-2</v>
      </c>
      <c r="L76">
        <v>7.0666256350136777E-2</v>
      </c>
      <c r="M76">
        <v>1.2339759574052365</v>
      </c>
    </row>
    <row r="77" spans="1:13" x14ac:dyDescent="0.25">
      <c r="A77" s="3" t="s">
        <v>24</v>
      </c>
      <c r="B77" s="3" t="s">
        <v>25</v>
      </c>
      <c r="C77" s="4">
        <v>2012</v>
      </c>
      <c r="D77" s="4">
        <v>9</v>
      </c>
      <c r="E77" s="4">
        <v>2</v>
      </c>
      <c r="F77" s="5">
        <v>16</v>
      </c>
      <c r="G77" s="12">
        <v>41153</v>
      </c>
      <c r="H77">
        <v>0</v>
      </c>
      <c r="I77">
        <v>30</v>
      </c>
      <c r="J77">
        <v>7.1443068804546594E-2</v>
      </c>
      <c r="L77">
        <v>0</v>
      </c>
      <c r="M77">
        <v>2.3264062749475682</v>
      </c>
    </row>
    <row r="78" spans="1:13" x14ac:dyDescent="0.25">
      <c r="A78" s="3" t="s">
        <v>24</v>
      </c>
      <c r="B78" s="3" t="s">
        <v>25</v>
      </c>
      <c r="C78" s="4">
        <v>2012</v>
      </c>
      <c r="D78" s="4">
        <v>9</v>
      </c>
      <c r="E78" s="4">
        <v>2</v>
      </c>
      <c r="F78" s="5">
        <v>16</v>
      </c>
      <c r="G78" s="12">
        <v>41153</v>
      </c>
      <c r="H78">
        <v>30</v>
      </c>
      <c r="I78">
        <v>60</v>
      </c>
      <c r="J78">
        <v>5.912653975363942E-2</v>
      </c>
      <c r="L78">
        <v>0</v>
      </c>
      <c r="M78">
        <v>0.29605658081373643</v>
      </c>
    </row>
    <row r="79" spans="1:13" x14ac:dyDescent="0.25">
      <c r="A79" s="3" t="s">
        <v>24</v>
      </c>
      <c r="B79" s="3" t="s">
        <v>25</v>
      </c>
      <c r="C79" s="4">
        <v>2012</v>
      </c>
      <c r="D79" s="4">
        <v>9</v>
      </c>
      <c r="E79" s="4">
        <v>2</v>
      </c>
      <c r="F79" s="5">
        <v>16</v>
      </c>
      <c r="G79" s="12">
        <v>41153</v>
      </c>
      <c r="H79">
        <v>60</v>
      </c>
      <c r="I79">
        <v>90</v>
      </c>
      <c r="J79">
        <v>5.8441558441558267E-2</v>
      </c>
      <c r="L79">
        <v>0</v>
      </c>
      <c r="M79">
        <v>0.53578690476190471</v>
      </c>
    </row>
    <row r="80" spans="1:13" x14ac:dyDescent="0.25">
      <c r="A80" s="3" t="s">
        <v>24</v>
      </c>
      <c r="B80" s="3" t="s">
        <v>25</v>
      </c>
      <c r="C80" s="4">
        <v>2012</v>
      </c>
      <c r="D80" s="4">
        <v>9</v>
      </c>
      <c r="E80" s="4">
        <v>2</v>
      </c>
      <c r="F80" s="5">
        <v>16</v>
      </c>
      <c r="G80" s="12">
        <v>41153</v>
      </c>
      <c r="H80">
        <v>90</v>
      </c>
      <c r="I80">
        <v>120</v>
      </c>
      <c r="J80">
        <v>5.6873822975518087E-2</v>
      </c>
      <c r="L80">
        <v>0</v>
      </c>
      <c r="M80">
        <v>4.4823712743251747</v>
      </c>
    </row>
    <row r="81" spans="1:13" x14ac:dyDescent="0.25">
      <c r="A81" s="3" t="s">
        <v>24</v>
      </c>
      <c r="B81" s="3" t="s">
        <v>25</v>
      </c>
      <c r="C81" s="4">
        <v>2012</v>
      </c>
      <c r="D81" s="4">
        <v>9</v>
      </c>
      <c r="E81" s="4">
        <v>2</v>
      </c>
      <c r="F81" s="5">
        <v>16</v>
      </c>
      <c r="G81" s="12">
        <v>41153</v>
      </c>
      <c r="H81">
        <v>120</v>
      </c>
      <c r="I81">
        <v>150</v>
      </c>
      <c r="J81">
        <v>7.4162679425837569E-2</v>
      </c>
      <c r="L81">
        <v>0</v>
      </c>
      <c r="M81">
        <v>5.5276012360446591</v>
      </c>
    </row>
    <row r="82" spans="1:13" x14ac:dyDescent="0.25">
      <c r="A82" s="3" t="s">
        <v>24</v>
      </c>
      <c r="B82" s="3" t="s">
        <v>25</v>
      </c>
      <c r="C82" s="4">
        <v>2012</v>
      </c>
      <c r="D82" s="4">
        <v>6</v>
      </c>
      <c r="E82" s="4">
        <v>2</v>
      </c>
      <c r="F82" s="5">
        <v>17</v>
      </c>
      <c r="G82" s="12">
        <v>41153</v>
      </c>
      <c r="H82">
        <v>0</v>
      </c>
      <c r="I82">
        <v>30</v>
      </c>
      <c r="J82">
        <v>6.9967266775777456E-2</v>
      </c>
      <c r="L82">
        <v>0</v>
      </c>
      <c r="M82">
        <v>3.6718883592471352</v>
      </c>
    </row>
    <row r="83" spans="1:13" x14ac:dyDescent="0.25">
      <c r="A83" s="3" t="s">
        <v>24</v>
      </c>
      <c r="B83" s="3" t="s">
        <v>25</v>
      </c>
      <c r="C83" s="4">
        <v>2012</v>
      </c>
      <c r="D83" s="4">
        <v>6</v>
      </c>
      <c r="E83" s="4">
        <v>2</v>
      </c>
      <c r="F83" s="5">
        <v>17</v>
      </c>
      <c r="G83" s="12">
        <v>41153</v>
      </c>
      <c r="H83">
        <v>30</v>
      </c>
      <c r="I83">
        <v>60</v>
      </c>
      <c r="J83">
        <v>6.227616394747304E-2</v>
      </c>
      <c r="L83">
        <v>0</v>
      </c>
      <c r="M83">
        <v>0.18806508489189547</v>
      </c>
    </row>
    <row r="84" spans="1:13" x14ac:dyDescent="0.25">
      <c r="A84" s="3" t="s">
        <v>24</v>
      </c>
      <c r="B84" s="3" t="s">
        <v>25</v>
      </c>
      <c r="C84" s="4">
        <v>2012</v>
      </c>
      <c r="D84" s="4">
        <v>6</v>
      </c>
      <c r="E84" s="4">
        <v>2</v>
      </c>
      <c r="F84" s="5">
        <v>17</v>
      </c>
      <c r="G84" s="12">
        <v>41153</v>
      </c>
      <c r="H84">
        <v>60</v>
      </c>
      <c r="I84">
        <v>90</v>
      </c>
      <c r="J84">
        <v>5.695703586913678E-2</v>
      </c>
      <c r="L84">
        <v>0</v>
      </c>
      <c r="M84">
        <v>1.2307746386808565</v>
      </c>
    </row>
    <row r="85" spans="1:13" x14ac:dyDescent="0.25">
      <c r="A85" s="3" t="s">
        <v>24</v>
      </c>
      <c r="B85" s="3" t="s">
        <v>25</v>
      </c>
      <c r="C85" s="4">
        <v>2012</v>
      </c>
      <c r="D85" s="4">
        <v>6</v>
      </c>
      <c r="E85" s="4">
        <v>2</v>
      </c>
      <c r="F85" s="5">
        <v>17</v>
      </c>
      <c r="G85" s="12">
        <v>41153</v>
      </c>
      <c r="H85">
        <v>90</v>
      </c>
      <c r="I85">
        <v>120</v>
      </c>
      <c r="J85">
        <v>6.9994034599324143E-2</v>
      </c>
      <c r="L85">
        <v>0.65071707098826825</v>
      </c>
      <c r="M85">
        <v>10.017057987008686</v>
      </c>
    </row>
    <row r="86" spans="1:13" x14ac:dyDescent="0.25">
      <c r="A86" s="3" t="s">
        <v>24</v>
      </c>
      <c r="B86" s="3" t="s">
        <v>25</v>
      </c>
      <c r="C86" s="4">
        <v>2012</v>
      </c>
      <c r="D86" s="4">
        <v>6</v>
      </c>
      <c r="E86" s="4">
        <v>2</v>
      </c>
      <c r="F86" s="5">
        <v>17</v>
      </c>
      <c r="G86" s="12">
        <v>41153</v>
      </c>
      <c r="H86">
        <v>120</v>
      </c>
      <c r="I86">
        <v>150</v>
      </c>
      <c r="J86">
        <v>8.6527293844366984E-2</v>
      </c>
      <c r="L86">
        <v>0</v>
      </c>
      <c r="M86">
        <v>10.40348704026326</v>
      </c>
    </row>
    <row r="87" spans="1:13" x14ac:dyDescent="0.25">
      <c r="A87" s="3" t="s">
        <v>24</v>
      </c>
      <c r="B87" s="3" t="s">
        <v>25</v>
      </c>
      <c r="C87" s="4">
        <v>2012</v>
      </c>
      <c r="D87" s="4">
        <v>1</v>
      </c>
      <c r="E87" s="4">
        <v>2</v>
      </c>
      <c r="F87" s="5">
        <v>18</v>
      </c>
      <c r="G87" s="12">
        <v>41153</v>
      </c>
      <c r="H87">
        <v>0</v>
      </c>
      <c r="I87">
        <v>30</v>
      </c>
      <c r="J87">
        <v>0.13021461297323364</v>
      </c>
      <c r="L87">
        <v>4.8878365886986568E-2</v>
      </c>
      <c r="M87">
        <v>19.561509183345393</v>
      </c>
    </row>
    <row r="88" spans="1:13" x14ac:dyDescent="0.25">
      <c r="A88" s="3" t="s">
        <v>24</v>
      </c>
      <c r="B88" s="3" t="s">
        <v>25</v>
      </c>
      <c r="C88" s="4">
        <v>2012</v>
      </c>
      <c r="D88" s="4">
        <v>1</v>
      </c>
      <c r="E88" s="4">
        <v>2</v>
      </c>
      <c r="F88" s="5">
        <v>18</v>
      </c>
      <c r="G88" s="12">
        <v>41153</v>
      </c>
      <c r="H88">
        <v>30</v>
      </c>
      <c r="I88">
        <v>60</v>
      </c>
      <c r="J88">
        <v>0.12783251231527107</v>
      </c>
      <c r="L88">
        <v>0</v>
      </c>
      <c r="M88">
        <v>4.9956016461412167</v>
      </c>
    </row>
    <row r="89" spans="1:13" x14ac:dyDescent="0.25">
      <c r="A89" s="3" t="s">
        <v>24</v>
      </c>
      <c r="B89" s="3" t="s">
        <v>25</v>
      </c>
      <c r="C89" s="4">
        <v>2012</v>
      </c>
      <c r="D89" s="4">
        <v>1</v>
      </c>
      <c r="E89" s="4">
        <v>2</v>
      </c>
      <c r="F89" s="5">
        <v>18</v>
      </c>
      <c r="G89" s="12">
        <v>41153</v>
      </c>
      <c r="H89">
        <v>60</v>
      </c>
      <c r="I89">
        <v>90</v>
      </c>
      <c r="J89">
        <v>0.12219393658875261</v>
      </c>
      <c r="L89">
        <v>0</v>
      </c>
      <c r="M89">
        <v>2.340945178585204</v>
      </c>
    </row>
    <row r="90" spans="1:13" x14ac:dyDescent="0.25">
      <c r="A90" s="3" t="s">
        <v>24</v>
      </c>
      <c r="B90" s="3" t="s">
        <v>25</v>
      </c>
      <c r="C90" s="4">
        <v>2012</v>
      </c>
      <c r="D90" s="4">
        <v>1</v>
      </c>
      <c r="E90" s="4">
        <v>2</v>
      </c>
      <c r="F90" s="5">
        <v>18</v>
      </c>
      <c r="G90" s="12">
        <v>41153</v>
      </c>
      <c r="H90">
        <v>90</v>
      </c>
      <c r="I90">
        <v>120</v>
      </c>
      <c r="J90">
        <v>0.11355226641998144</v>
      </c>
      <c r="L90">
        <v>0.51811551803885281</v>
      </c>
      <c r="M90">
        <v>3.1747647201665123</v>
      </c>
    </row>
    <row r="91" spans="1:13" x14ac:dyDescent="0.25">
      <c r="A91" s="3" t="s">
        <v>24</v>
      </c>
      <c r="B91" s="3" t="s">
        <v>25</v>
      </c>
      <c r="C91" s="4">
        <v>2012</v>
      </c>
      <c r="D91" s="4">
        <v>1</v>
      </c>
      <c r="E91" s="4">
        <v>2</v>
      </c>
      <c r="F91" s="5">
        <v>18</v>
      </c>
      <c r="G91" s="12">
        <v>41153</v>
      </c>
      <c r="H91">
        <v>120</v>
      </c>
      <c r="I91">
        <v>150</v>
      </c>
      <c r="J91">
        <v>0.11070381231671557</v>
      </c>
      <c r="L91">
        <v>0</v>
      </c>
      <c r="M91">
        <v>4.4443670454545456</v>
      </c>
    </row>
    <row r="92" spans="1:13" x14ac:dyDescent="0.25">
      <c r="A92" s="3" t="s">
        <v>24</v>
      </c>
      <c r="B92" s="3" t="s">
        <v>25</v>
      </c>
      <c r="C92" s="4">
        <v>2012</v>
      </c>
      <c r="D92" s="4">
        <v>7</v>
      </c>
      <c r="E92" s="4">
        <v>2</v>
      </c>
      <c r="F92" s="5">
        <v>19</v>
      </c>
      <c r="G92" s="12">
        <v>41153</v>
      </c>
      <c r="H92">
        <v>0</v>
      </c>
      <c r="I92">
        <v>30</v>
      </c>
      <c r="J92">
        <v>8.6264492041658494E-2</v>
      </c>
      <c r="L92">
        <v>0.37683034649898467</v>
      </c>
      <c r="M92">
        <v>4.836988792821117</v>
      </c>
    </row>
    <row r="93" spans="1:13" x14ac:dyDescent="0.25">
      <c r="A93" s="3" t="s">
        <v>24</v>
      </c>
      <c r="B93" s="3" t="s">
        <v>25</v>
      </c>
      <c r="C93" s="4">
        <v>2012</v>
      </c>
      <c r="D93" s="4">
        <v>7</v>
      </c>
      <c r="E93" s="4">
        <v>2</v>
      </c>
      <c r="F93" s="5">
        <v>19</v>
      </c>
      <c r="G93" s="12">
        <v>41153</v>
      </c>
      <c r="H93">
        <v>30</v>
      </c>
      <c r="I93">
        <v>60</v>
      </c>
      <c r="J93">
        <v>6.4177563661390047E-2</v>
      </c>
      <c r="L93">
        <v>0</v>
      </c>
      <c r="M93">
        <v>0.77234965301674674</v>
      </c>
    </row>
    <row r="94" spans="1:13" x14ac:dyDescent="0.25">
      <c r="A94" s="3" t="s">
        <v>24</v>
      </c>
      <c r="B94" s="3" t="s">
        <v>25</v>
      </c>
      <c r="C94" s="4">
        <v>2012</v>
      </c>
      <c r="D94" s="4">
        <v>7</v>
      </c>
      <c r="E94" s="4">
        <v>2</v>
      </c>
      <c r="F94" s="5">
        <v>19</v>
      </c>
      <c r="G94" s="12">
        <v>41153</v>
      </c>
      <c r="H94">
        <v>60</v>
      </c>
      <c r="I94">
        <v>90</v>
      </c>
      <c r="J94">
        <v>6.2954947865433861E-2</v>
      </c>
      <c r="L94">
        <v>6.1539494393074969E-2</v>
      </c>
      <c r="M94">
        <v>0.98687787723785181</v>
      </c>
    </row>
    <row r="95" spans="1:13" x14ac:dyDescent="0.25">
      <c r="A95" s="3" t="s">
        <v>24</v>
      </c>
      <c r="B95" s="3" t="s">
        <v>25</v>
      </c>
      <c r="C95" s="4">
        <v>2012</v>
      </c>
      <c r="D95" s="4">
        <v>7</v>
      </c>
      <c r="E95" s="4">
        <v>2</v>
      </c>
      <c r="F95" s="5">
        <v>19</v>
      </c>
      <c r="G95" s="12">
        <v>41153</v>
      </c>
      <c r="H95">
        <v>90</v>
      </c>
      <c r="I95">
        <v>120</v>
      </c>
      <c r="J95">
        <v>5.3052325581395388E-2</v>
      </c>
      <c r="L95">
        <v>5.8174091569767432E-2</v>
      </c>
      <c r="M95">
        <v>0.53156021075581383</v>
      </c>
    </row>
    <row r="96" spans="1:13" x14ac:dyDescent="0.25">
      <c r="A96" s="3" t="s">
        <v>24</v>
      </c>
      <c r="B96" s="3" t="s">
        <v>25</v>
      </c>
      <c r="C96" s="4">
        <v>2012</v>
      </c>
      <c r="D96" s="4">
        <v>7</v>
      </c>
      <c r="E96" s="4">
        <v>2</v>
      </c>
      <c r="F96" s="5">
        <v>19</v>
      </c>
      <c r="G96" s="12">
        <v>41153</v>
      </c>
      <c r="H96">
        <v>120</v>
      </c>
      <c r="I96">
        <v>150</v>
      </c>
      <c r="J96">
        <v>6.0968971148611856E-2</v>
      </c>
      <c r="L96">
        <v>0</v>
      </c>
      <c r="M96">
        <v>1.4417542097622937</v>
      </c>
    </row>
    <row r="97" spans="1:13" x14ac:dyDescent="0.25">
      <c r="A97" s="3" t="s">
        <v>24</v>
      </c>
      <c r="B97" s="3" t="s">
        <v>25</v>
      </c>
      <c r="C97" s="4">
        <v>2012</v>
      </c>
      <c r="D97" s="4">
        <v>5</v>
      </c>
      <c r="E97" s="4">
        <v>2</v>
      </c>
      <c r="F97" s="5">
        <v>20</v>
      </c>
      <c r="G97" s="12">
        <v>41153</v>
      </c>
      <c r="H97">
        <v>0</v>
      </c>
      <c r="I97">
        <v>30</v>
      </c>
      <c r="J97">
        <v>0.11327475658988355</v>
      </c>
      <c r="L97">
        <v>3.3263437030000421E-3</v>
      </c>
      <c r="M97">
        <v>14.645891324309346</v>
      </c>
    </row>
    <row r="98" spans="1:13" x14ac:dyDescent="0.25">
      <c r="A98" s="3" t="s">
        <v>24</v>
      </c>
      <c r="B98" s="3" t="s">
        <v>25</v>
      </c>
      <c r="C98" s="4">
        <v>2012</v>
      </c>
      <c r="D98" s="4">
        <v>5</v>
      </c>
      <c r="E98" s="4">
        <v>2</v>
      </c>
      <c r="F98" s="4">
        <v>20</v>
      </c>
      <c r="G98" s="12">
        <v>41153</v>
      </c>
      <c r="H98">
        <v>30</v>
      </c>
      <c r="I98">
        <v>60</v>
      </c>
      <c r="J98">
        <v>0.12635474491144597</v>
      </c>
      <c r="L98">
        <v>0.34459421534936996</v>
      </c>
      <c r="M98">
        <v>3.8141519164684112</v>
      </c>
    </row>
    <row r="99" spans="1:13" x14ac:dyDescent="0.25">
      <c r="A99" s="3" t="s">
        <v>24</v>
      </c>
      <c r="B99" s="3" t="s">
        <v>25</v>
      </c>
      <c r="C99" s="4">
        <v>2012</v>
      </c>
      <c r="D99" s="3">
        <v>5</v>
      </c>
      <c r="E99" s="4">
        <v>2</v>
      </c>
      <c r="F99" s="3">
        <v>20</v>
      </c>
      <c r="G99" s="12">
        <v>41153</v>
      </c>
      <c r="H99">
        <v>60</v>
      </c>
      <c r="I99">
        <v>90</v>
      </c>
      <c r="J99">
        <v>0.12166370106761565</v>
      </c>
      <c r="L99">
        <v>0.19708528692170815</v>
      </c>
      <c r="M99">
        <v>4.7971805604982194</v>
      </c>
    </row>
    <row r="100" spans="1:13" x14ac:dyDescent="0.25">
      <c r="A100" s="3" t="s">
        <v>24</v>
      </c>
      <c r="B100" s="3" t="s">
        <v>25</v>
      </c>
      <c r="C100" s="4">
        <v>2012</v>
      </c>
      <c r="D100" s="3">
        <v>5</v>
      </c>
      <c r="E100" s="4">
        <v>2</v>
      </c>
      <c r="F100" s="3">
        <v>20</v>
      </c>
      <c r="G100" s="12">
        <v>41153</v>
      </c>
      <c r="H100">
        <v>90</v>
      </c>
      <c r="I100">
        <v>120</v>
      </c>
      <c r="J100">
        <v>0.11872946330777627</v>
      </c>
      <c r="L100">
        <v>0.22036271266885718</v>
      </c>
      <c r="M100">
        <v>3.5391876889375675</v>
      </c>
    </row>
    <row r="101" spans="1:13" x14ac:dyDescent="0.25">
      <c r="A101" s="3" t="s">
        <v>24</v>
      </c>
      <c r="B101" s="3" t="s">
        <v>25</v>
      </c>
      <c r="C101" s="4">
        <v>2012</v>
      </c>
      <c r="D101" s="3">
        <v>5</v>
      </c>
      <c r="E101" s="4">
        <v>2</v>
      </c>
      <c r="F101" s="3">
        <v>20</v>
      </c>
      <c r="G101" s="12">
        <v>41153</v>
      </c>
      <c r="H101">
        <v>120</v>
      </c>
      <c r="I101">
        <v>150</v>
      </c>
      <c r="J101">
        <v>0.11533018867924531</v>
      </c>
      <c r="L101">
        <v>0.38243190644654079</v>
      </c>
      <c r="M101">
        <v>9.3841074528301878</v>
      </c>
    </row>
    <row r="102" spans="1:13" x14ac:dyDescent="0.25">
      <c r="A102" s="3" t="s">
        <v>24</v>
      </c>
      <c r="B102" s="3" t="s">
        <v>25</v>
      </c>
      <c r="C102" s="4">
        <v>2012</v>
      </c>
      <c r="D102" s="3">
        <v>13</v>
      </c>
      <c r="E102" s="4">
        <v>2</v>
      </c>
      <c r="F102" s="3">
        <v>21</v>
      </c>
      <c r="G102" s="12">
        <v>41153</v>
      </c>
      <c r="H102">
        <v>0</v>
      </c>
      <c r="I102">
        <v>30</v>
      </c>
      <c r="J102">
        <v>8.5171281088690654E-2</v>
      </c>
      <c r="L102">
        <v>0.27875252346316276</v>
      </c>
      <c r="M102">
        <v>3.3919266737056146</v>
      </c>
    </row>
    <row r="103" spans="1:13" x14ac:dyDescent="0.25">
      <c r="A103" s="3" t="s">
        <v>24</v>
      </c>
      <c r="B103" s="3" t="s">
        <v>25</v>
      </c>
      <c r="C103" s="4">
        <v>2012</v>
      </c>
      <c r="D103" s="3">
        <v>13</v>
      </c>
      <c r="E103" s="4">
        <v>2</v>
      </c>
      <c r="F103" s="3">
        <v>21</v>
      </c>
      <c r="G103" s="12">
        <v>41153</v>
      </c>
      <c r="H103">
        <v>30</v>
      </c>
      <c r="I103">
        <v>60</v>
      </c>
      <c r="J103">
        <v>7.01040253279058E-2</v>
      </c>
      <c r="L103">
        <v>0.16534907281772951</v>
      </c>
      <c r="M103">
        <v>2.0529371325192214</v>
      </c>
    </row>
    <row r="104" spans="1:13" x14ac:dyDescent="0.25">
      <c r="A104" s="3" t="s">
        <v>24</v>
      </c>
      <c r="B104" s="3" t="s">
        <v>25</v>
      </c>
      <c r="C104" s="4">
        <v>2012</v>
      </c>
      <c r="D104" s="3">
        <v>13</v>
      </c>
      <c r="E104" s="4">
        <v>2</v>
      </c>
      <c r="F104" s="3">
        <v>21</v>
      </c>
      <c r="G104" s="12">
        <v>41153</v>
      </c>
      <c r="H104">
        <v>60</v>
      </c>
      <c r="I104">
        <v>90</v>
      </c>
      <c r="J104">
        <v>6.7636810821889673E-2</v>
      </c>
      <c r="L104">
        <v>0.14636756336681012</v>
      </c>
      <c r="M104">
        <v>0.25290291726446668</v>
      </c>
    </row>
    <row r="105" spans="1:13" x14ac:dyDescent="0.25">
      <c r="A105" s="3" t="s">
        <v>24</v>
      </c>
      <c r="B105" s="3" t="s">
        <v>25</v>
      </c>
      <c r="C105" s="4">
        <v>2012</v>
      </c>
      <c r="D105" s="3">
        <v>13</v>
      </c>
      <c r="E105" s="4">
        <v>2</v>
      </c>
      <c r="F105" s="3">
        <v>21</v>
      </c>
      <c r="G105" s="12">
        <v>41153</v>
      </c>
      <c r="H105">
        <v>90</v>
      </c>
      <c r="I105">
        <v>120</v>
      </c>
      <c r="J105">
        <v>7.647907647907648E-2</v>
      </c>
      <c r="L105">
        <v>0.27603503607503599</v>
      </c>
      <c r="M105">
        <v>0.45754939874939865</v>
      </c>
    </row>
    <row r="106" spans="1:13" x14ac:dyDescent="0.25">
      <c r="A106" s="3" t="s">
        <v>24</v>
      </c>
      <c r="B106" s="3" t="s">
        <v>25</v>
      </c>
      <c r="C106" s="4">
        <v>2012</v>
      </c>
      <c r="D106" s="3">
        <v>13</v>
      </c>
      <c r="E106" s="4">
        <v>2</v>
      </c>
      <c r="F106" s="3">
        <v>21</v>
      </c>
      <c r="G106" s="12">
        <v>41153</v>
      </c>
      <c r="H106">
        <v>120</v>
      </c>
      <c r="I106">
        <v>150</v>
      </c>
      <c r="J106">
        <v>9.8123445625141387E-2</v>
      </c>
      <c r="L106">
        <v>0.30383319353380062</v>
      </c>
      <c r="M106">
        <v>0.56691226543070317</v>
      </c>
    </row>
    <row r="107" spans="1:13" x14ac:dyDescent="0.25">
      <c r="A107" s="3" t="s">
        <v>24</v>
      </c>
      <c r="B107" s="3" t="s">
        <v>25</v>
      </c>
      <c r="C107" s="4">
        <v>2012</v>
      </c>
      <c r="D107" s="3">
        <v>11</v>
      </c>
      <c r="E107" s="4">
        <v>2</v>
      </c>
      <c r="F107" s="3">
        <v>22</v>
      </c>
      <c r="G107" s="12">
        <v>41153</v>
      </c>
      <c r="H107">
        <v>0</v>
      </c>
      <c r="I107">
        <v>30</v>
      </c>
      <c r="J107">
        <v>0.12761506276150633</v>
      </c>
      <c r="L107">
        <v>0.49133619595536965</v>
      </c>
      <c r="M107">
        <v>3.4954798814504882</v>
      </c>
    </row>
    <row r="108" spans="1:13" x14ac:dyDescent="0.25">
      <c r="A108" s="3" t="s">
        <v>24</v>
      </c>
      <c r="B108" s="3" t="s">
        <v>25</v>
      </c>
      <c r="C108" s="4">
        <v>2012</v>
      </c>
      <c r="D108" s="3">
        <v>11</v>
      </c>
      <c r="E108" s="4">
        <v>2</v>
      </c>
      <c r="F108" s="3">
        <v>22</v>
      </c>
      <c r="G108" s="12">
        <v>41153</v>
      </c>
      <c r="H108">
        <v>30</v>
      </c>
      <c r="I108">
        <v>60</v>
      </c>
      <c r="J108">
        <v>0.13380281690140852</v>
      </c>
      <c r="L108">
        <v>0.51402299295774645</v>
      </c>
      <c r="M108">
        <v>5.5152660798122062</v>
      </c>
    </row>
    <row r="109" spans="1:13" x14ac:dyDescent="0.25">
      <c r="A109" s="3" t="s">
        <v>24</v>
      </c>
      <c r="B109" s="3" t="s">
        <v>25</v>
      </c>
      <c r="C109" s="4">
        <v>2012</v>
      </c>
      <c r="D109" s="3">
        <v>11</v>
      </c>
      <c r="E109" s="4">
        <v>2</v>
      </c>
      <c r="F109" s="3">
        <v>22</v>
      </c>
      <c r="G109" s="12">
        <v>41153</v>
      </c>
      <c r="H109">
        <v>60</v>
      </c>
      <c r="I109">
        <v>90</v>
      </c>
      <c r="J109">
        <v>0.1250308261405674</v>
      </c>
      <c r="L109">
        <v>0.34030313686806418</v>
      </c>
      <c r="M109">
        <v>2.5521532100287718</v>
      </c>
    </row>
    <row r="110" spans="1:13" x14ac:dyDescent="0.25">
      <c r="A110" s="3" t="s">
        <v>24</v>
      </c>
      <c r="B110" s="3" t="s">
        <v>25</v>
      </c>
      <c r="C110" s="4">
        <v>2012</v>
      </c>
      <c r="D110" s="3">
        <v>11</v>
      </c>
      <c r="E110" s="4">
        <v>2</v>
      </c>
      <c r="F110" s="3">
        <v>22</v>
      </c>
      <c r="G110" s="12">
        <v>41153</v>
      </c>
      <c r="H110">
        <v>90</v>
      </c>
      <c r="I110">
        <v>120</v>
      </c>
      <c r="J110">
        <v>0.10812043795620462</v>
      </c>
      <c r="L110">
        <v>0.30104815769464732</v>
      </c>
      <c r="M110">
        <v>1.7875768020073002</v>
      </c>
    </row>
    <row r="111" spans="1:13" x14ac:dyDescent="0.25">
      <c r="A111" s="3" t="s">
        <v>24</v>
      </c>
      <c r="B111" s="3" t="s">
        <v>25</v>
      </c>
      <c r="C111" s="4">
        <v>2012</v>
      </c>
      <c r="D111" s="3">
        <v>11</v>
      </c>
      <c r="E111" s="4">
        <v>2</v>
      </c>
      <c r="F111" s="3">
        <v>22</v>
      </c>
      <c r="G111" s="12">
        <v>41153</v>
      </c>
      <c r="H111">
        <v>120</v>
      </c>
      <c r="I111">
        <v>150</v>
      </c>
      <c r="J111">
        <v>9.8856598380181168E-2</v>
      </c>
      <c r="L111">
        <v>0.2979987950611403</v>
      </c>
      <c r="M111">
        <v>6.0118953271399098</v>
      </c>
    </row>
    <row r="112" spans="1:13" x14ac:dyDescent="0.25">
      <c r="A112" s="3" t="s">
        <v>24</v>
      </c>
      <c r="B112" s="3" t="s">
        <v>25</v>
      </c>
      <c r="C112" s="4">
        <v>2012</v>
      </c>
      <c r="D112" s="3">
        <v>4</v>
      </c>
      <c r="E112" s="4">
        <v>2</v>
      </c>
      <c r="F112" s="3">
        <v>23</v>
      </c>
      <c r="G112" s="12">
        <v>41153</v>
      </c>
      <c r="H112">
        <v>0</v>
      </c>
      <c r="I112">
        <v>30</v>
      </c>
      <c r="J112">
        <v>0.11811703735694233</v>
      </c>
      <c r="L112">
        <v>5.3024012092420643E-2</v>
      </c>
      <c r="M112">
        <v>7.3025051608723812</v>
      </c>
    </row>
    <row r="113" spans="1:13" x14ac:dyDescent="0.25">
      <c r="A113" s="3" t="s">
        <v>24</v>
      </c>
      <c r="B113" s="3" t="s">
        <v>25</v>
      </c>
      <c r="C113" s="4">
        <v>2012</v>
      </c>
      <c r="D113" s="3">
        <v>4</v>
      </c>
      <c r="E113" s="4">
        <v>2</v>
      </c>
      <c r="F113" s="3">
        <v>23</v>
      </c>
      <c r="G113" s="12">
        <v>41153</v>
      </c>
      <c r="H113">
        <v>30</v>
      </c>
      <c r="I113">
        <v>60</v>
      </c>
      <c r="J113">
        <v>0.12556504269211452</v>
      </c>
      <c r="L113">
        <v>0.34093169261677547</v>
      </c>
      <c r="M113">
        <v>5.0980845052737314</v>
      </c>
    </row>
    <row r="114" spans="1:13" x14ac:dyDescent="0.25">
      <c r="A114" s="3" t="s">
        <v>24</v>
      </c>
      <c r="B114" s="3" t="s">
        <v>25</v>
      </c>
      <c r="C114" s="4">
        <v>2012</v>
      </c>
      <c r="D114" s="3">
        <v>4</v>
      </c>
      <c r="E114" s="4">
        <v>2</v>
      </c>
      <c r="F114" s="3">
        <v>23</v>
      </c>
      <c r="G114" s="12">
        <v>41153</v>
      </c>
      <c r="H114">
        <v>60</v>
      </c>
      <c r="I114">
        <v>90</v>
      </c>
      <c r="J114">
        <v>0.1041789287816363</v>
      </c>
      <c r="L114">
        <v>0</v>
      </c>
      <c r="M114">
        <v>6.4866793604080835</v>
      </c>
    </row>
    <row r="115" spans="1:13" x14ac:dyDescent="0.25">
      <c r="A115" s="3" t="s">
        <v>24</v>
      </c>
      <c r="B115" s="3" t="s">
        <v>25</v>
      </c>
      <c r="C115" s="4">
        <v>2012</v>
      </c>
      <c r="D115" s="3">
        <v>4</v>
      </c>
      <c r="E115" s="4">
        <v>2</v>
      </c>
      <c r="F115" s="3">
        <v>23</v>
      </c>
      <c r="G115" s="12">
        <v>41153</v>
      </c>
      <c r="H115">
        <v>90</v>
      </c>
      <c r="I115">
        <v>120</v>
      </c>
      <c r="J115">
        <v>6.5156304882332428E-2</v>
      </c>
      <c r="L115">
        <v>0.14230451937712216</v>
      </c>
      <c r="M115">
        <v>10.621951577684113</v>
      </c>
    </row>
    <row r="116" spans="1:13" x14ac:dyDescent="0.25">
      <c r="A116" s="3" t="s">
        <v>24</v>
      </c>
      <c r="B116" s="3" t="s">
        <v>25</v>
      </c>
      <c r="C116" s="4">
        <v>2012</v>
      </c>
      <c r="D116" s="3">
        <v>4</v>
      </c>
      <c r="E116" s="4">
        <v>2</v>
      </c>
      <c r="F116" s="3">
        <v>23</v>
      </c>
      <c r="G116" s="12">
        <v>41153</v>
      </c>
      <c r="H116">
        <v>120</v>
      </c>
      <c r="I116">
        <v>150</v>
      </c>
      <c r="J116">
        <v>5.801253357206821E-2</v>
      </c>
      <c r="L116">
        <v>0.25235149209191288</v>
      </c>
      <c r="M116">
        <v>7.9890462638018507</v>
      </c>
    </row>
    <row r="117" spans="1:13" x14ac:dyDescent="0.25">
      <c r="A117" s="3" t="s">
        <v>24</v>
      </c>
      <c r="B117" s="3" t="s">
        <v>25</v>
      </c>
      <c r="C117" s="4">
        <v>2012</v>
      </c>
      <c r="D117" s="3">
        <v>2</v>
      </c>
      <c r="E117" s="4">
        <v>2</v>
      </c>
      <c r="F117" s="3">
        <v>24</v>
      </c>
      <c r="G117" s="12">
        <v>41153</v>
      </c>
      <c r="H117">
        <v>0</v>
      </c>
      <c r="I117">
        <v>30</v>
      </c>
      <c r="J117">
        <v>7.7196095829636296E-2</v>
      </c>
      <c r="L117">
        <v>0.13833504880212955</v>
      </c>
      <c r="M117">
        <v>4.8618149659863956</v>
      </c>
    </row>
    <row r="118" spans="1:13" x14ac:dyDescent="0.25">
      <c r="A118" s="3" t="s">
        <v>24</v>
      </c>
      <c r="B118" s="3" t="s">
        <v>25</v>
      </c>
      <c r="C118" s="4">
        <v>2012</v>
      </c>
      <c r="D118" s="3">
        <v>2</v>
      </c>
      <c r="E118" s="4">
        <v>2</v>
      </c>
      <c r="F118" s="3">
        <v>24</v>
      </c>
      <c r="G118" s="12">
        <v>41153</v>
      </c>
      <c r="H118">
        <v>30</v>
      </c>
      <c r="I118">
        <v>60</v>
      </c>
      <c r="J118">
        <v>6.1088194853663319E-2</v>
      </c>
      <c r="L118">
        <v>0</v>
      </c>
      <c r="M118">
        <v>0.70327114515812206</v>
      </c>
    </row>
    <row r="119" spans="1:13" x14ac:dyDescent="0.25">
      <c r="A119" s="3" t="s">
        <v>24</v>
      </c>
      <c r="B119" s="3" t="s">
        <v>25</v>
      </c>
      <c r="C119" s="4">
        <v>2012</v>
      </c>
      <c r="D119" s="3">
        <v>2</v>
      </c>
      <c r="E119" s="4">
        <v>2</v>
      </c>
      <c r="F119" s="3">
        <v>24</v>
      </c>
      <c r="G119" s="12">
        <v>41153</v>
      </c>
      <c r="H119">
        <v>60</v>
      </c>
      <c r="I119">
        <v>90</v>
      </c>
      <c r="J119">
        <v>5.8065924470639838E-2</v>
      </c>
      <c r="L119">
        <v>0</v>
      </c>
      <c r="M119">
        <v>1.017954991632104</v>
      </c>
    </row>
    <row r="120" spans="1:13" x14ac:dyDescent="0.25">
      <c r="A120" s="3" t="s">
        <v>24</v>
      </c>
      <c r="B120" s="3" t="s">
        <v>25</v>
      </c>
      <c r="C120" s="4">
        <v>2012</v>
      </c>
      <c r="D120" s="3">
        <v>2</v>
      </c>
      <c r="E120" s="4">
        <v>2</v>
      </c>
      <c r="F120" s="3">
        <v>24</v>
      </c>
      <c r="G120" s="12">
        <v>41153</v>
      </c>
      <c r="H120">
        <v>90</v>
      </c>
      <c r="I120">
        <v>120</v>
      </c>
      <c r="J120">
        <v>5.5720801110449886E-2</v>
      </c>
      <c r="L120">
        <v>0</v>
      </c>
      <c r="M120">
        <v>3.5320186198691252</v>
      </c>
    </row>
    <row r="121" spans="1:13" x14ac:dyDescent="0.25">
      <c r="A121" s="3" t="s">
        <v>24</v>
      </c>
      <c r="B121" s="3" t="s">
        <v>25</v>
      </c>
      <c r="C121" s="4">
        <v>2012</v>
      </c>
      <c r="D121" s="3">
        <v>2</v>
      </c>
      <c r="E121" s="4">
        <v>2</v>
      </c>
      <c r="F121" s="3">
        <v>24</v>
      </c>
      <c r="G121" s="12">
        <v>41153</v>
      </c>
      <c r="H121">
        <v>120</v>
      </c>
      <c r="I121">
        <v>150</v>
      </c>
      <c r="J121">
        <v>6.9685645196746582E-2</v>
      </c>
      <c r="L121">
        <v>0</v>
      </c>
      <c r="M121">
        <v>13.466507100461641</v>
      </c>
    </row>
    <row r="122" spans="1:13" x14ac:dyDescent="0.25">
      <c r="A122" s="3" t="s">
        <v>24</v>
      </c>
      <c r="B122" s="3" t="s">
        <v>25</v>
      </c>
      <c r="C122" s="4">
        <v>2012</v>
      </c>
      <c r="D122" s="3">
        <v>12</v>
      </c>
      <c r="E122" s="4">
        <v>2</v>
      </c>
      <c r="F122" s="3">
        <v>25</v>
      </c>
      <c r="G122" s="12">
        <v>41153</v>
      </c>
      <c r="H122">
        <v>0</v>
      </c>
      <c r="I122">
        <v>30</v>
      </c>
      <c r="J122">
        <v>8.2142857142857378E-2</v>
      </c>
      <c r="L122">
        <v>0.54174642857142863</v>
      </c>
      <c r="M122">
        <v>2.0737869642857145</v>
      </c>
    </row>
    <row r="123" spans="1:13" x14ac:dyDescent="0.25">
      <c r="A123" s="3" t="s">
        <v>24</v>
      </c>
      <c r="B123" s="3" t="s">
        <v>25</v>
      </c>
      <c r="C123" s="4">
        <v>2012</v>
      </c>
      <c r="D123" s="3">
        <v>12</v>
      </c>
      <c r="E123" s="4">
        <v>2</v>
      </c>
      <c r="F123" s="3">
        <v>25</v>
      </c>
      <c r="G123" s="12">
        <v>41153</v>
      </c>
      <c r="H123">
        <v>30</v>
      </c>
      <c r="I123">
        <v>60</v>
      </c>
      <c r="J123">
        <v>5.7278815650334852E-2</v>
      </c>
      <c r="L123">
        <v>0.14369595229702736</v>
      </c>
      <c r="M123">
        <v>0.37798283104218067</v>
      </c>
    </row>
    <row r="124" spans="1:13" x14ac:dyDescent="0.25">
      <c r="A124" s="3" t="s">
        <v>24</v>
      </c>
      <c r="B124" s="3" t="s">
        <v>25</v>
      </c>
      <c r="C124" s="4">
        <v>2012</v>
      </c>
      <c r="D124" s="3">
        <v>12</v>
      </c>
      <c r="E124" s="4">
        <v>2</v>
      </c>
      <c r="F124" s="3">
        <v>25</v>
      </c>
      <c r="G124" s="12">
        <v>41153</v>
      </c>
      <c r="H124">
        <v>60</v>
      </c>
      <c r="I124">
        <v>90</v>
      </c>
      <c r="J124">
        <v>6.3316360416205433E-2</v>
      </c>
      <c r="L124">
        <v>0</v>
      </c>
      <c r="M124">
        <v>-4.493801195483732E-3</v>
      </c>
    </row>
    <row r="125" spans="1:13" x14ac:dyDescent="0.25">
      <c r="A125" s="3" t="s">
        <v>24</v>
      </c>
      <c r="B125" s="3" t="s">
        <v>25</v>
      </c>
      <c r="C125" s="4">
        <v>2012</v>
      </c>
      <c r="D125" s="3">
        <v>12</v>
      </c>
      <c r="E125" s="4">
        <v>2</v>
      </c>
      <c r="F125" s="3">
        <v>25</v>
      </c>
      <c r="G125" s="12">
        <v>41153</v>
      </c>
      <c r="H125">
        <v>90</v>
      </c>
      <c r="I125">
        <v>120</v>
      </c>
      <c r="J125">
        <v>6.2123859444768073E-2</v>
      </c>
      <c r="L125">
        <v>0</v>
      </c>
      <c r="M125">
        <v>0.28945277615996895</v>
      </c>
    </row>
    <row r="126" spans="1:13" x14ac:dyDescent="0.25">
      <c r="A126" s="3" t="s">
        <v>24</v>
      </c>
      <c r="B126" s="3" t="s">
        <v>25</v>
      </c>
      <c r="C126" s="4">
        <v>2012</v>
      </c>
      <c r="D126" s="3">
        <v>12</v>
      </c>
      <c r="E126" s="4">
        <v>2</v>
      </c>
      <c r="F126" s="3">
        <v>25</v>
      </c>
      <c r="G126" s="12">
        <v>41153</v>
      </c>
      <c r="H126">
        <v>120</v>
      </c>
      <c r="I126">
        <v>150</v>
      </c>
      <c r="J126">
        <v>8.1516802906448749E-2</v>
      </c>
      <c r="L126">
        <v>0</v>
      </c>
      <c r="M126">
        <v>1.0217112587042083</v>
      </c>
    </row>
    <row r="127" spans="1:13" x14ac:dyDescent="0.25">
      <c r="A127" s="3" t="s">
        <v>24</v>
      </c>
      <c r="B127" s="3" t="s">
        <v>25</v>
      </c>
      <c r="C127" s="4">
        <v>2012</v>
      </c>
      <c r="D127" s="3">
        <v>14</v>
      </c>
      <c r="E127" s="4">
        <v>2</v>
      </c>
      <c r="F127" s="3">
        <v>26</v>
      </c>
      <c r="G127" s="12">
        <v>41153</v>
      </c>
      <c r="H127">
        <v>0</v>
      </c>
      <c r="I127">
        <v>30</v>
      </c>
      <c r="J127">
        <v>8.1335424602285683E-2</v>
      </c>
      <c r="L127">
        <v>0.15457851968033465</v>
      </c>
      <c r="M127">
        <v>4.9020197027410575</v>
      </c>
    </row>
    <row r="128" spans="1:13" x14ac:dyDescent="0.25">
      <c r="A128" s="3" t="s">
        <v>24</v>
      </c>
      <c r="B128" s="3" t="s">
        <v>25</v>
      </c>
      <c r="C128" s="4">
        <v>2012</v>
      </c>
      <c r="D128" s="3">
        <v>14</v>
      </c>
      <c r="E128" s="4">
        <v>2</v>
      </c>
      <c r="F128" s="3">
        <v>26</v>
      </c>
      <c r="G128" s="12">
        <v>41153</v>
      </c>
      <c r="H128">
        <v>30</v>
      </c>
      <c r="I128">
        <v>60</v>
      </c>
      <c r="J128">
        <v>6.2523540489642329E-2</v>
      </c>
      <c r="L128">
        <v>0</v>
      </c>
      <c r="M128">
        <v>0.25142347771500312</v>
      </c>
    </row>
    <row r="129" spans="1:13" x14ac:dyDescent="0.25">
      <c r="A129" s="3" t="s">
        <v>24</v>
      </c>
      <c r="B129" s="3" t="s">
        <v>25</v>
      </c>
      <c r="C129" s="4">
        <v>2012</v>
      </c>
      <c r="D129" s="3">
        <v>14</v>
      </c>
      <c r="E129" s="4">
        <v>2</v>
      </c>
      <c r="F129" s="3">
        <v>26</v>
      </c>
      <c r="G129" s="12">
        <v>41153</v>
      </c>
      <c r="H129">
        <v>60</v>
      </c>
      <c r="I129">
        <v>90</v>
      </c>
      <c r="J129">
        <v>6.1730885616300225E-2</v>
      </c>
      <c r="L129">
        <v>0</v>
      </c>
      <c r="M129">
        <v>0.35301747360634789</v>
      </c>
    </row>
    <row r="130" spans="1:13" x14ac:dyDescent="0.25">
      <c r="A130" s="3" t="s">
        <v>24</v>
      </c>
      <c r="B130" s="3" t="s">
        <v>25</v>
      </c>
      <c r="C130" s="4">
        <v>2012</v>
      </c>
      <c r="D130" s="3">
        <v>14</v>
      </c>
      <c r="E130" s="4">
        <v>2</v>
      </c>
      <c r="F130" s="3">
        <v>26</v>
      </c>
      <c r="G130" s="12">
        <v>41153</v>
      </c>
      <c r="H130">
        <v>90</v>
      </c>
      <c r="I130">
        <v>120</v>
      </c>
      <c r="J130">
        <v>7.473663287616758E-2</v>
      </c>
      <c r="L130">
        <v>0</v>
      </c>
      <c r="M130">
        <v>1.2187861492082419</v>
      </c>
    </row>
    <row r="131" spans="1:13" x14ac:dyDescent="0.25">
      <c r="A131" s="3" t="s">
        <v>24</v>
      </c>
      <c r="B131" s="3" t="s">
        <v>25</v>
      </c>
      <c r="C131" s="4">
        <v>2012</v>
      </c>
      <c r="D131" s="3">
        <v>14</v>
      </c>
      <c r="E131" s="4">
        <v>2</v>
      </c>
      <c r="F131" s="3">
        <v>26</v>
      </c>
      <c r="G131" s="12">
        <v>41153</v>
      </c>
      <c r="H131">
        <v>120</v>
      </c>
      <c r="I131">
        <v>150</v>
      </c>
      <c r="J131">
        <v>0.10053590568060015</v>
      </c>
      <c r="L131">
        <v>5.0609903536977495E-2</v>
      </c>
      <c r="M131">
        <v>4.1223640871739908</v>
      </c>
    </row>
    <row r="132" spans="1:13" x14ac:dyDescent="0.25">
      <c r="A132" s="3" t="s">
        <v>24</v>
      </c>
      <c r="B132" s="3" t="s">
        <v>25</v>
      </c>
      <c r="C132" s="4">
        <v>2012</v>
      </c>
      <c r="D132" s="3">
        <v>8</v>
      </c>
      <c r="E132" s="4">
        <v>2</v>
      </c>
      <c r="F132" s="3">
        <v>27</v>
      </c>
      <c r="G132" s="12">
        <v>41153</v>
      </c>
      <c r="H132">
        <v>0</v>
      </c>
      <c r="I132">
        <v>30</v>
      </c>
      <c r="J132">
        <v>9.4795171185434235E-2</v>
      </c>
      <c r="L132">
        <v>3.5156134969325147E-2</v>
      </c>
      <c r="M132">
        <v>1.7401122699386502</v>
      </c>
    </row>
    <row r="133" spans="1:13" x14ac:dyDescent="0.25">
      <c r="A133" s="3" t="s">
        <v>24</v>
      </c>
      <c r="B133" s="3" t="s">
        <v>25</v>
      </c>
      <c r="C133" s="4">
        <v>2012</v>
      </c>
      <c r="D133" s="3">
        <v>8</v>
      </c>
      <c r="E133" s="4">
        <v>2</v>
      </c>
      <c r="F133" s="3">
        <v>27</v>
      </c>
      <c r="G133" s="12">
        <v>41153</v>
      </c>
      <c r="H133">
        <v>30</v>
      </c>
      <c r="I133">
        <v>60</v>
      </c>
      <c r="J133">
        <v>6.0453869047619055E-2</v>
      </c>
      <c r="L133">
        <v>0</v>
      </c>
      <c r="M133">
        <v>0.21275305369543654</v>
      </c>
    </row>
    <row r="134" spans="1:13" x14ac:dyDescent="0.25">
      <c r="A134" s="3" t="s">
        <v>24</v>
      </c>
      <c r="B134" s="3" t="s">
        <v>25</v>
      </c>
      <c r="C134" s="4">
        <v>2012</v>
      </c>
      <c r="D134" s="3">
        <v>8</v>
      </c>
      <c r="E134" s="4">
        <v>2</v>
      </c>
      <c r="F134" s="3">
        <v>27</v>
      </c>
      <c r="G134" s="12">
        <v>41153</v>
      </c>
      <c r="H134">
        <v>60</v>
      </c>
      <c r="I134">
        <v>90</v>
      </c>
      <c r="J134">
        <v>5.7740747917070422E-2</v>
      </c>
      <c r="L134">
        <v>0</v>
      </c>
      <c r="M134">
        <v>0.15359578892979395</v>
      </c>
    </row>
    <row r="135" spans="1:13" x14ac:dyDescent="0.25">
      <c r="A135" s="3" t="s">
        <v>24</v>
      </c>
      <c r="B135" s="3" t="s">
        <v>25</v>
      </c>
      <c r="C135" s="4">
        <v>2012</v>
      </c>
      <c r="D135" s="3">
        <v>8</v>
      </c>
      <c r="E135" s="4">
        <v>2</v>
      </c>
      <c r="F135" s="3">
        <v>27</v>
      </c>
      <c r="G135" s="12">
        <v>41153</v>
      </c>
      <c r="H135">
        <v>90</v>
      </c>
      <c r="I135">
        <v>120</v>
      </c>
      <c r="J135">
        <v>5.7897409852717137E-2</v>
      </c>
      <c r="L135">
        <v>6.4754147621466059E-3</v>
      </c>
      <c r="M135">
        <v>9.958741323853057E-2</v>
      </c>
    </row>
    <row r="136" spans="1:13" x14ac:dyDescent="0.25">
      <c r="A136" s="3" t="s">
        <v>24</v>
      </c>
      <c r="B136" s="3" t="s">
        <v>25</v>
      </c>
      <c r="C136" s="4">
        <v>2012</v>
      </c>
      <c r="D136" s="3">
        <v>8</v>
      </c>
      <c r="E136" s="4">
        <v>2</v>
      </c>
      <c r="F136" s="3">
        <v>27</v>
      </c>
      <c r="G136" s="12">
        <v>41153</v>
      </c>
      <c r="H136">
        <v>120</v>
      </c>
      <c r="I136">
        <v>150</v>
      </c>
      <c r="J136">
        <v>6.5710092939833709E-2</v>
      </c>
      <c r="L136">
        <v>5.3623408880917444E-3</v>
      </c>
      <c r="M136">
        <v>0.58895626392738731</v>
      </c>
    </row>
    <row r="137" spans="1:13" x14ac:dyDescent="0.25">
      <c r="A137" s="3" t="s">
        <v>24</v>
      </c>
      <c r="B137" s="3" t="s">
        <v>25</v>
      </c>
      <c r="C137" s="4">
        <v>2012</v>
      </c>
      <c r="D137" s="3">
        <v>10</v>
      </c>
      <c r="E137" s="4">
        <v>2</v>
      </c>
      <c r="F137" s="3">
        <v>28</v>
      </c>
      <c r="G137" s="12">
        <v>41153</v>
      </c>
      <c r="H137">
        <v>0</v>
      </c>
      <c r="I137">
        <v>30</v>
      </c>
      <c r="J137">
        <v>8.7256371814092848E-2</v>
      </c>
      <c r="L137">
        <v>0</v>
      </c>
      <c r="M137">
        <v>3.59379344327836</v>
      </c>
    </row>
    <row r="138" spans="1:13" x14ac:dyDescent="0.25">
      <c r="A138" s="3" t="s">
        <v>24</v>
      </c>
      <c r="B138" s="3" t="s">
        <v>25</v>
      </c>
      <c r="C138" s="4">
        <v>2012</v>
      </c>
      <c r="D138" s="3">
        <v>10</v>
      </c>
      <c r="E138" s="4">
        <v>2</v>
      </c>
      <c r="F138" s="3">
        <v>28</v>
      </c>
      <c r="G138" s="12">
        <v>41153</v>
      </c>
      <c r="H138">
        <v>30</v>
      </c>
      <c r="I138">
        <v>60</v>
      </c>
      <c r="J138">
        <v>6.376948512045337E-2</v>
      </c>
      <c r="L138">
        <v>0</v>
      </c>
      <c r="M138">
        <v>0.21941174618170362</v>
      </c>
    </row>
    <row r="139" spans="1:13" x14ac:dyDescent="0.25">
      <c r="A139" s="3" t="s">
        <v>24</v>
      </c>
      <c r="B139" s="3" t="s">
        <v>25</v>
      </c>
      <c r="C139" s="4">
        <v>2012</v>
      </c>
      <c r="D139" s="3">
        <v>10</v>
      </c>
      <c r="E139" s="4">
        <v>2</v>
      </c>
      <c r="F139" s="3">
        <v>28</v>
      </c>
      <c r="G139" s="12">
        <v>41153</v>
      </c>
      <c r="H139">
        <v>60</v>
      </c>
      <c r="I139">
        <v>90</v>
      </c>
      <c r="J139">
        <v>6.2435606841129226E-2</v>
      </c>
      <c r="L139">
        <v>0</v>
      </c>
      <c r="M139">
        <v>0.34926369942990587</v>
      </c>
    </row>
    <row r="140" spans="1:13" x14ac:dyDescent="0.25">
      <c r="A140" s="3" t="s">
        <v>24</v>
      </c>
      <c r="B140" s="3" t="s">
        <v>25</v>
      </c>
      <c r="C140" s="4">
        <v>2012</v>
      </c>
      <c r="D140" s="3">
        <v>10</v>
      </c>
      <c r="E140" s="4">
        <v>2</v>
      </c>
      <c r="F140" s="3">
        <v>28</v>
      </c>
      <c r="G140" s="12">
        <v>41153</v>
      </c>
      <c r="H140">
        <v>90</v>
      </c>
      <c r="I140">
        <v>120</v>
      </c>
      <c r="J140">
        <v>5.8167815160113295E-2</v>
      </c>
      <c r="L140">
        <v>0</v>
      </c>
      <c r="M140">
        <v>0.43019139643291437</v>
      </c>
    </row>
    <row r="141" spans="1:13" x14ac:dyDescent="0.25">
      <c r="A141" s="3" t="s">
        <v>24</v>
      </c>
      <c r="B141" s="3" t="s">
        <v>25</v>
      </c>
      <c r="C141" s="4">
        <v>2012</v>
      </c>
      <c r="D141" s="3">
        <v>10</v>
      </c>
      <c r="E141" s="4">
        <v>2</v>
      </c>
      <c r="F141" s="3">
        <v>28</v>
      </c>
      <c r="G141" s="12">
        <v>41153</v>
      </c>
      <c r="H141">
        <v>120</v>
      </c>
      <c r="I141">
        <v>150</v>
      </c>
      <c r="J141">
        <v>6.938499662086052E-2</v>
      </c>
      <c r="L141">
        <v>0</v>
      </c>
      <c r="M141">
        <v>0.64845482841480817</v>
      </c>
    </row>
    <row r="142" spans="1:13" x14ac:dyDescent="0.25">
      <c r="A142" s="3" t="s">
        <v>24</v>
      </c>
      <c r="B142" s="3" t="s">
        <v>25</v>
      </c>
      <c r="C142" s="4">
        <v>2012</v>
      </c>
      <c r="D142" s="3">
        <v>10</v>
      </c>
      <c r="E142" s="3">
        <v>3</v>
      </c>
      <c r="F142" s="3">
        <v>29</v>
      </c>
      <c r="G142" s="12">
        <v>41153</v>
      </c>
      <c r="H142">
        <v>0</v>
      </c>
      <c r="I142">
        <v>30</v>
      </c>
      <c r="J142">
        <v>8.1515752368363142E-2</v>
      </c>
      <c r="L142">
        <v>0</v>
      </c>
      <c r="M142">
        <v>4.1212489351545862</v>
      </c>
    </row>
    <row r="143" spans="1:13" x14ac:dyDescent="0.25">
      <c r="A143" s="3" t="s">
        <v>24</v>
      </c>
      <c r="B143" s="3" t="s">
        <v>25</v>
      </c>
      <c r="C143" s="4">
        <v>2012</v>
      </c>
      <c r="D143" s="3">
        <v>10</v>
      </c>
      <c r="E143" s="3">
        <v>3</v>
      </c>
      <c r="F143" s="3">
        <v>29</v>
      </c>
      <c r="G143" s="12">
        <v>41153</v>
      </c>
      <c r="H143">
        <v>30</v>
      </c>
      <c r="I143">
        <v>60</v>
      </c>
      <c r="J143">
        <v>6.3100961538461647E-2</v>
      </c>
      <c r="L143">
        <v>0</v>
      </c>
      <c r="M143">
        <v>0.24125736177884627</v>
      </c>
    </row>
    <row r="144" spans="1:13" x14ac:dyDescent="0.25">
      <c r="A144" s="3" t="s">
        <v>24</v>
      </c>
      <c r="B144" s="3" t="s">
        <v>25</v>
      </c>
      <c r="C144" s="4">
        <v>2012</v>
      </c>
      <c r="D144" s="3">
        <v>10</v>
      </c>
      <c r="E144" s="3">
        <v>3</v>
      </c>
      <c r="F144" s="3">
        <v>29</v>
      </c>
      <c r="G144" s="12">
        <v>41153</v>
      </c>
      <c r="H144">
        <v>60</v>
      </c>
      <c r="I144">
        <v>90</v>
      </c>
      <c r="J144">
        <v>5.4664289958407421E-2</v>
      </c>
      <c r="L144">
        <v>0</v>
      </c>
      <c r="M144">
        <v>0.49073560110913039</v>
      </c>
    </row>
    <row r="145" spans="1:13" x14ac:dyDescent="0.25">
      <c r="A145" s="3" t="s">
        <v>24</v>
      </c>
      <c r="B145" s="3" t="s">
        <v>25</v>
      </c>
      <c r="C145" s="4">
        <v>2012</v>
      </c>
      <c r="D145" s="3">
        <v>10</v>
      </c>
      <c r="E145" s="3">
        <v>3</v>
      </c>
      <c r="F145" s="3">
        <v>29</v>
      </c>
      <c r="G145" s="12">
        <v>41153</v>
      </c>
      <c r="H145">
        <v>90</v>
      </c>
      <c r="I145">
        <v>120</v>
      </c>
      <c r="J145">
        <v>5.0154320987654495E-2</v>
      </c>
      <c r="L145">
        <v>0</v>
      </c>
      <c r="M145">
        <v>1.4441376671810702</v>
      </c>
    </row>
    <row r="146" spans="1:13" x14ac:dyDescent="0.25">
      <c r="A146" s="3" t="s">
        <v>24</v>
      </c>
      <c r="B146" s="3" t="s">
        <v>25</v>
      </c>
      <c r="C146" s="4">
        <v>2012</v>
      </c>
      <c r="D146" s="3">
        <v>10</v>
      </c>
      <c r="E146" s="3">
        <v>3</v>
      </c>
      <c r="F146" s="3">
        <v>29</v>
      </c>
      <c r="G146" s="12">
        <v>41153</v>
      </c>
      <c r="H146">
        <v>120</v>
      </c>
      <c r="I146">
        <v>150</v>
      </c>
      <c r="J146">
        <v>5.9603922322630148E-2</v>
      </c>
      <c r="L146">
        <v>0</v>
      </c>
      <c r="M146">
        <v>2.350518025379734</v>
      </c>
    </row>
    <row r="147" spans="1:13" x14ac:dyDescent="0.25">
      <c r="A147" s="3" t="s">
        <v>24</v>
      </c>
      <c r="B147" s="3" t="s">
        <v>25</v>
      </c>
      <c r="C147" s="4">
        <v>2012</v>
      </c>
      <c r="D147" s="3">
        <v>8</v>
      </c>
      <c r="E147" s="3">
        <v>3</v>
      </c>
      <c r="F147" s="3">
        <v>30</v>
      </c>
      <c r="G147" s="12">
        <v>41153</v>
      </c>
      <c r="H147">
        <v>0</v>
      </c>
      <c r="I147">
        <v>30</v>
      </c>
      <c r="J147">
        <v>9.2216799383508755E-2</v>
      </c>
      <c r="L147">
        <v>0</v>
      </c>
      <c r="M147">
        <v>2.5857536004794923</v>
      </c>
    </row>
    <row r="148" spans="1:13" x14ac:dyDescent="0.25">
      <c r="A148" s="3" t="s">
        <v>24</v>
      </c>
      <c r="B148" s="3" t="s">
        <v>25</v>
      </c>
      <c r="C148" s="4">
        <v>2012</v>
      </c>
      <c r="D148" s="3">
        <v>8</v>
      </c>
      <c r="E148" s="3">
        <v>3</v>
      </c>
      <c r="F148" s="3">
        <v>30</v>
      </c>
      <c r="G148" s="12">
        <v>41153</v>
      </c>
      <c r="H148">
        <v>30</v>
      </c>
      <c r="I148">
        <v>60</v>
      </c>
      <c r="J148">
        <v>6.408317580340267E-2</v>
      </c>
      <c r="L148">
        <v>0</v>
      </c>
      <c r="M148">
        <v>0.34632775677378697</v>
      </c>
    </row>
    <row r="149" spans="1:13" x14ac:dyDescent="0.25">
      <c r="A149" s="3" t="s">
        <v>24</v>
      </c>
      <c r="B149" s="3" t="s">
        <v>25</v>
      </c>
      <c r="C149" s="4">
        <v>2012</v>
      </c>
      <c r="D149" s="3">
        <v>8</v>
      </c>
      <c r="E149" s="3">
        <v>3</v>
      </c>
      <c r="F149" s="3">
        <v>30</v>
      </c>
      <c r="G149" s="12">
        <v>41153</v>
      </c>
      <c r="H149">
        <v>60</v>
      </c>
      <c r="I149">
        <v>90</v>
      </c>
      <c r="J149">
        <v>5.489393375511701E-2</v>
      </c>
      <c r="L149">
        <v>0</v>
      </c>
      <c r="M149">
        <v>1.5082016964396474</v>
      </c>
    </row>
    <row r="150" spans="1:13" x14ac:dyDescent="0.25">
      <c r="A150" s="3" t="s">
        <v>24</v>
      </c>
      <c r="B150" s="3" t="s">
        <v>25</v>
      </c>
      <c r="C150" s="4">
        <v>2012</v>
      </c>
      <c r="D150" s="3">
        <v>8</v>
      </c>
      <c r="E150" s="3">
        <v>3</v>
      </c>
      <c r="F150" s="3">
        <v>30</v>
      </c>
      <c r="G150" s="12">
        <v>41153</v>
      </c>
      <c r="H150">
        <v>90</v>
      </c>
      <c r="I150">
        <v>120</v>
      </c>
      <c r="J150">
        <v>5.6688417618270814E-2</v>
      </c>
      <c r="L150">
        <v>0</v>
      </c>
      <c r="M150">
        <v>0.36969726073953241</v>
      </c>
    </row>
    <row r="151" spans="1:13" x14ac:dyDescent="0.25">
      <c r="A151" s="3" t="s">
        <v>24</v>
      </c>
      <c r="B151" s="3" t="s">
        <v>25</v>
      </c>
      <c r="C151" s="4">
        <v>2012</v>
      </c>
      <c r="D151" s="3">
        <v>8</v>
      </c>
      <c r="E151" s="3">
        <v>3</v>
      </c>
      <c r="F151" s="3">
        <v>30</v>
      </c>
      <c r="G151" s="12">
        <v>41153</v>
      </c>
      <c r="H151">
        <v>120</v>
      </c>
      <c r="I151">
        <v>150</v>
      </c>
      <c r="J151">
        <v>7.5163398692810426E-2</v>
      </c>
      <c r="L151">
        <v>0</v>
      </c>
      <c r="M151">
        <v>1.5345831699346404</v>
      </c>
    </row>
    <row r="152" spans="1:13" x14ac:dyDescent="0.25">
      <c r="A152" s="3" t="s">
        <v>24</v>
      </c>
      <c r="B152" s="3" t="s">
        <v>25</v>
      </c>
      <c r="C152" s="4">
        <v>2012</v>
      </c>
      <c r="D152" s="3">
        <v>5</v>
      </c>
      <c r="E152" s="3">
        <v>3</v>
      </c>
      <c r="F152" s="3">
        <v>31</v>
      </c>
      <c r="G152" s="12">
        <v>41153</v>
      </c>
      <c r="H152">
        <v>0</v>
      </c>
      <c r="I152">
        <v>30</v>
      </c>
      <c r="J152">
        <v>0.1318801089918257</v>
      </c>
      <c r="L152">
        <v>0.1173227429609446</v>
      </c>
      <c r="M152">
        <v>10.109632888283381</v>
      </c>
    </row>
    <row r="153" spans="1:13" x14ac:dyDescent="0.25">
      <c r="A153" s="3" t="s">
        <v>24</v>
      </c>
      <c r="B153" s="3" t="s">
        <v>25</v>
      </c>
      <c r="C153" s="4">
        <v>2012</v>
      </c>
      <c r="D153" s="3">
        <v>5</v>
      </c>
      <c r="E153" s="3">
        <v>3</v>
      </c>
      <c r="F153" s="3">
        <v>31</v>
      </c>
      <c r="G153" s="12">
        <v>41153</v>
      </c>
      <c r="H153">
        <v>30</v>
      </c>
      <c r="I153">
        <v>60</v>
      </c>
      <c r="J153">
        <v>0.13623702203089416</v>
      </c>
      <c r="L153">
        <v>0</v>
      </c>
      <c r="M153">
        <v>3.7664024605385338</v>
      </c>
    </row>
    <row r="154" spans="1:13" x14ac:dyDescent="0.25">
      <c r="A154" s="3" t="s">
        <v>24</v>
      </c>
      <c r="B154" s="3" t="s">
        <v>25</v>
      </c>
      <c r="C154" s="4">
        <v>2012</v>
      </c>
      <c r="D154" s="3">
        <v>5</v>
      </c>
      <c r="E154" s="3">
        <v>3</v>
      </c>
      <c r="F154" s="3">
        <v>31</v>
      </c>
      <c r="G154" s="12">
        <v>41153</v>
      </c>
      <c r="H154">
        <v>60</v>
      </c>
      <c r="I154">
        <v>90</v>
      </c>
      <c r="J154">
        <v>0.12564417177914103</v>
      </c>
      <c r="L154">
        <v>0</v>
      </c>
      <c r="M154">
        <v>2.2408048711656439</v>
      </c>
    </row>
    <row r="155" spans="1:13" x14ac:dyDescent="0.25">
      <c r="A155" s="3" t="s">
        <v>24</v>
      </c>
      <c r="B155" s="3" t="s">
        <v>25</v>
      </c>
      <c r="C155" s="4">
        <v>2012</v>
      </c>
      <c r="D155" s="3">
        <v>5</v>
      </c>
      <c r="E155" s="3">
        <v>3</v>
      </c>
      <c r="F155" s="3">
        <v>31</v>
      </c>
      <c r="G155" s="12">
        <v>41153</v>
      </c>
      <c r="H155">
        <v>90</v>
      </c>
      <c r="I155">
        <v>120</v>
      </c>
      <c r="J155">
        <v>0.1328713467912023</v>
      </c>
      <c r="L155">
        <v>0</v>
      </c>
      <c r="M155">
        <v>2.3067110475042689</v>
      </c>
    </row>
    <row r="156" spans="1:13" x14ac:dyDescent="0.25">
      <c r="A156" s="3" t="s">
        <v>24</v>
      </c>
      <c r="B156" s="3" t="s">
        <v>25</v>
      </c>
      <c r="C156" s="4">
        <v>2012</v>
      </c>
      <c r="D156" s="3">
        <v>5</v>
      </c>
      <c r="E156" s="3">
        <v>3</v>
      </c>
      <c r="F156" s="3">
        <v>31</v>
      </c>
      <c r="G156" s="12">
        <v>41153</v>
      </c>
      <c r="H156">
        <v>120</v>
      </c>
      <c r="I156">
        <v>150</v>
      </c>
      <c r="J156">
        <v>0.1200409521371896</v>
      </c>
      <c r="L156">
        <v>0</v>
      </c>
      <c r="M156">
        <v>4.0894300912891381</v>
      </c>
    </row>
    <row r="157" spans="1:13" x14ac:dyDescent="0.25">
      <c r="A157" s="3" t="s">
        <v>24</v>
      </c>
      <c r="B157" s="3" t="s">
        <v>25</v>
      </c>
      <c r="C157" s="4">
        <v>2012</v>
      </c>
      <c r="D157" s="3">
        <v>7</v>
      </c>
      <c r="E157" s="3">
        <v>3</v>
      </c>
      <c r="F157" s="3">
        <v>32</v>
      </c>
      <c r="G157" s="12">
        <v>41153</v>
      </c>
      <c r="H157">
        <v>0</v>
      </c>
      <c r="I157">
        <v>30</v>
      </c>
      <c r="J157">
        <v>8.1776333604115986E-2</v>
      </c>
      <c r="L157">
        <v>0</v>
      </c>
      <c r="M157">
        <v>3.8379293302644646</v>
      </c>
    </row>
    <row r="158" spans="1:13" x14ac:dyDescent="0.25">
      <c r="A158" s="3" t="s">
        <v>24</v>
      </c>
      <c r="B158" s="3" t="s">
        <v>25</v>
      </c>
      <c r="C158" s="4">
        <v>2012</v>
      </c>
      <c r="D158" s="3">
        <v>7</v>
      </c>
      <c r="E158" s="3">
        <v>3</v>
      </c>
      <c r="F158" s="3">
        <v>32</v>
      </c>
      <c r="G158" s="12">
        <v>41153</v>
      </c>
      <c r="H158">
        <v>30</v>
      </c>
      <c r="I158">
        <v>60</v>
      </c>
      <c r="J158">
        <v>6.5422768068020859E-2</v>
      </c>
      <c r="L158">
        <v>0</v>
      </c>
      <c r="M158">
        <v>0.20991828845851049</v>
      </c>
    </row>
    <row r="159" spans="1:13" x14ac:dyDescent="0.25">
      <c r="A159" s="3" t="s">
        <v>24</v>
      </c>
      <c r="B159" s="3" t="s">
        <v>25</v>
      </c>
      <c r="C159" s="4">
        <v>2012</v>
      </c>
      <c r="D159" s="3">
        <v>7</v>
      </c>
      <c r="E159" s="3">
        <v>3</v>
      </c>
      <c r="F159" s="3">
        <v>32</v>
      </c>
      <c r="G159" s="12">
        <v>41153</v>
      </c>
      <c r="H159">
        <v>60</v>
      </c>
      <c r="I159">
        <v>90</v>
      </c>
      <c r="J159">
        <v>6.2346185397867245E-2</v>
      </c>
      <c r="L159">
        <v>0</v>
      </c>
      <c r="M159">
        <v>1.1414989472245012</v>
      </c>
    </row>
    <row r="160" spans="1:13" x14ac:dyDescent="0.25">
      <c r="A160" s="3" t="s">
        <v>24</v>
      </c>
      <c r="B160" s="3" t="s">
        <v>25</v>
      </c>
      <c r="C160" s="4">
        <v>2012</v>
      </c>
      <c r="D160" s="3">
        <v>7</v>
      </c>
      <c r="E160" s="3">
        <v>3</v>
      </c>
      <c r="F160" s="3">
        <v>32</v>
      </c>
      <c r="G160" s="12">
        <v>41153</v>
      </c>
      <c r="H160">
        <v>90</v>
      </c>
      <c r="I160">
        <v>120</v>
      </c>
      <c r="J160">
        <v>6.21879255560598E-2</v>
      </c>
      <c r="L160">
        <v>0</v>
      </c>
      <c r="M160">
        <v>0.11982882433045848</v>
      </c>
    </row>
    <row r="161" spans="1:13" x14ac:dyDescent="0.25">
      <c r="A161" s="3" t="s">
        <v>24</v>
      </c>
      <c r="B161" s="3" t="s">
        <v>25</v>
      </c>
      <c r="C161" s="4">
        <v>2012</v>
      </c>
      <c r="D161" s="3">
        <v>7</v>
      </c>
      <c r="E161" s="3">
        <v>3</v>
      </c>
      <c r="F161" s="3">
        <v>32</v>
      </c>
      <c r="G161" s="12">
        <v>41153</v>
      </c>
      <c r="H161">
        <v>120</v>
      </c>
      <c r="I161">
        <v>150</v>
      </c>
      <c r="J161">
        <v>7.2976559044670763E-2</v>
      </c>
      <c r="L161">
        <v>0</v>
      </c>
      <c r="M161">
        <v>0.71926964469998556</v>
      </c>
    </row>
    <row r="162" spans="1:13" x14ac:dyDescent="0.25">
      <c r="A162" s="3" t="s">
        <v>24</v>
      </c>
      <c r="B162" s="3" t="s">
        <v>25</v>
      </c>
      <c r="C162" s="4">
        <v>2012</v>
      </c>
      <c r="D162" s="3">
        <v>2</v>
      </c>
      <c r="E162" s="3">
        <v>3</v>
      </c>
      <c r="F162" s="3">
        <v>33</v>
      </c>
      <c r="G162" s="12">
        <v>41153</v>
      </c>
      <c r="H162">
        <v>0</v>
      </c>
      <c r="I162">
        <v>30</v>
      </c>
      <c r="J162">
        <v>7.3141724479682799E-2</v>
      </c>
      <c r="L162">
        <v>8.0438810703666958E-2</v>
      </c>
      <c r="M162">
        <v>11.052837938553022</v>
      </c>
    </row>
    <row r="163" spans="1:13" x14ac:dyDescent="0.25">
      <c r="A163" s="3" t="s">
        <v>24</v>
      </c>
      <c r="B163" s="3" t="s">
        <v>25</v>
      </c>
      <c r="C163" s="4">
        <v>2012</v>
      </c>
      <c r="D163" s="3">
        <v>2</v>
      </c>
      <c r="E163" s="3">
        <v>3</v>
      </c>
      <c r="F163" s="3">
        <v>33</v>
      </c>
      <c r="G163" s="12">
        <v>41153</v>
      </c>
      <c r="H163">
        <v>30</v>
      </c>
      <c r="I163">
        <v>60</v>
      </c>
      <c r="J163">
        <v>6.2448644207066382E-2</v>
      </c>
      <c r="L163">
        <v>0</v>
      </c>
      <c r="M163">
        <v>1.7432021774856203</v>
      </c>
    </row>
    <row r="164" spans="1:13" x14ac:dyDescent="0.25">
      <c r="A164" s="3" t="s">
        <v>24</v>
      </c>
      <c r="B164" s="3" t="s">
        <v>25</v>
      </c>
      <c r="C164" s="4">
        <v>2012</v>
      </c>
      <c r="D164" s="3">
        <v>2</v>
      </c>
      <c r="E164" s="3">
        <v>3</v>
      </c>
      <c r="F164" s="3">
        <v>33</v>
      </c>
      <c r="G164" s="12">
        <v>41153</v>
      </c>
      <c r="H164">
        <v>60</v>
      </c>
      <c r="I164">
        <v>90</v>
      </c>
      <c r="J164">
        <v>6.1901252763448773E-2</v>
      </c>
      <c r="L164">
        <v>0.1413244288872513</v>
      </c>
      <c r="M164">
        <v>3.8238352616064852</v>
      </c>
    </row>
    <row r="165" spans="1:13" x14ac:dyDescent="0.25">
      <c r="A165" s="3" t="s">
        <v>24</v>
      </c>
      <c r="B165" s="3" t="s">
        <v>25</v>
      </c>
      <c r="C165" s="4">
        <v>2012</v>
      </c>
      <c r="D165" s="3">
        <v>2</v>
      </c>
      <c r="E165" s="3">
        <v>3</v>
      </c>
      <c r="F165" s="3">
        <v>33</v>
      </c>
      <c r="G165" s="12">
        <v>41153</v>
      </c>
      <c r="H165">
        <v>90</v>
      </c>
      <c r="I165">
        <v>120</v>
      </c>
      <c r="J165">
        <v>5.5123936366999707E-2</v>
      </c>
      <c r="L165">
        <v>0.36368539893945007</v>
      </c>
      <c r="M165">
        <v>14.921784893328402</v>
      </c>
    </row>
    <row r="166" spans="1:13" x14ac:dyDescent="0.25">
      <c r="A166" s="3" t="s">
        <v>24</v>
      </c>
      <c r="B166" s="3" t="s">
        <v>25</v>
      </c>
      <c r="C166" s="4">
        <v>2012</v>
      </c>
      <c r="D166" s="3">
        <v>2</v>
      </c>
      <c r="E166" s="3">
        <v>3</v>
      </c>
      <c r="F166" s="3">
        <v>33</v>
      </c>
      <c r="G166" s="12">
        <v>41153</v>
      </c>
      <c r="H166">
        <v>120</v>
      </c>
      <c r="I166">
        <v>150</v>
      </c>
      <c r="J166">
        <v>6.6472787702534036E-2</v>
      </c>
      <c r="L166">
        <v>0.12493003046669433</v>
      </c>
      <c r="M166">
        <v>25.040578417116734</v>
      </c>
    </row>
    <row r="167" spans="1:13" x14ac:dyDescent="0.25">
      <c r="A167" s="3" t="s">
        <v>24</v>
      </c>
      <c r="B167" s="3" t="s">
        <v>25</v>
      </c>
      <c r="C167" s="4">
        <v>2012</v>
      </c>
      <c r="D167" s="3">
        <v>4</v>
      </c>
      <c r="E167" s="3">
        <v>3</v>
      </c>
      <c r="F167" s="3">
        <v>34</v>
      </c>
      <c r="G167" s="12">
        <v>41153</v>
      </c>
      <c r="H167">
        <v>0</v>
      </c>
      <c r="I167">
        <v>30</v>
      </c>
      <c r="J167">
        <v>0.12427409988385618</v>
      </c>
      <c r="L167">
        <v>0.93770615563298509</v>
      </c>
      <c r="M167">
        <v>13.418334649632213</v>
      </c>
    </row>
    <row r="168" spans="1:13" x14ac:dyDescent="0.25">
      <c r="A168" s="3" t="s">
        <v>24</v>
      </c>
      <c r="B168" s="3" t="s">
        <v>25</v>
      </c>
      <c r="C168" s="4">
        <v>2012</v>
      </c>
      <c r="D168" s="3">
        <v>4</v>
      </c>
      <c r="E168" s="3">
        <v>3</v>
      </c>
      <c r="F168" s="3">
        <v>34</v>
      </c>
      <c r="G168" s="12">
        <v>41153</v>
      </c>
      <c r="H168">
        <v>30</v>
      </c>
      <c r="I168">
        <v>60</v>
      </c>
      <c r="J168">
        <v>0.12210935811540968</v>
      </c>
      <c r="L168">
        <v>0.21684993876521866</v>
      </c>
      <c r="M168">
        <v>5.0873379439521651</v>
      </c>
    </row>
    <row r="169" spans="1:13" x14ac:dyDescent="0.25">
      <c r="A169" s="3" t="s">
        <v>24</v>
      </c>
      <c r="B169" s="3" t="s">
        <v>25</v>
      </c>
      <c r="C169" s="4">
        <v>2012</v>
      </c>
      <c r="D169" s="3">
        <v>4</v>
      </c>
      <c r="E169" s="3">
        <v>3</v>
      </c>
      <c r="F169" s="3">
        <v>34</v>
      </c>
      <c r="G169" s="12">
        <v>41153</v>
      </c>
      <c r="H169">
        <v>60</v>
      </c>
      <c r="I169">
        <v>90</v>
      </c>
      <c r="J169">
        <v>0.10527507357935263</v>
      </c>
      <c r="L169">
        <v>0.26709033280507138</v>
      </c>
      <c r="M169">
        <v>4.9951073881216521</v>
      </c>
    </row>
    <row r="170" spans="1:13" x14ac:dyDescent="0.25">
      <c r="A170" s="3" t="s">
        <v>24</v>
      </c>
      <c r="B170" s="3" t="s">
        <v>25</v>
      </c>
      <c r="C170" s="4">
        <v>2012</v>
      </c>
      <c r="D170" s="3">
        <v>4</v>
      </c>
      <c r="E170" s="3">
        <v>3</v>
      </c>
      <c r="F170" s="3">
        <v>34</v>
      </c>
      <c r="G170" s="12">
        <v>41153</v>
      </c>
      <c r="H170">
        <v>90</v>
      </c>
      <c r="I170">
        <v>120</v>
      </c>
      <c r="J170">
        <v>7.7793167128347301E-2</v>
      </c>
      <c r="L170">
        <v>0.27914133964296717</v>
      </c>
      <c r="M170">
        <v>3.8394497845490934</v>
      </c>
    </row>
    <row r="171" spans="1:13" x14ac:dyDescent="0.25">
      <c r="A171" s="3" t="s">
        <v>24</v>
      </c>
      <c r="B171" s="3" t="s">
        <v>25</v>
      </c>
      <c r="C171" s="4">
        <v>2012</v>
      </c>
      <c r="D171" s="3">
        <v>4</v>
      </c>
      <c r="E171" s="3">
        <v>3</v>
      </c>
      <c r="F171" s="3">
        <v>34</v>
      </c>
      <c r="G171" s="12">
        <v>41153</v>
      </c>
      <c r="H171">
        <v>120</v>
      </c>
      <c r="I171">
        <v>150</v>
      </c>
      <c r="J171">
        <v>7.4752833373523064E-2</v>
      </c>
      <c r="L171">
        <v>0.13431024435334779</v>
      </c>
      <c r="M171">
        <v>3.7852724459448597</v>
      </c>
    </row>
    <row r="172" spans="1:13" x14ac:dyDescent="0.25">
      <c r="A172" s="3" t="s">
        <v>24</v>
      </c>
      <c r="B172" s="3" t="s">
        <v>25</v>
      </c>
      <c r="C172" s="4">
        <v>2012</v>
      </c>
      <c r="D172" s="3">
        <v>6</v>
      </c>
      <c r="E172" s="3">
        <v>3</v>
      </c>
      <c r="F172" s="3">
        <v>35</v>
      </c>
      <c r="G172" s="12">
        <v>41153</v>
      </c>
      <c r="H172">
        <v>0</v>
      </c>
      <c r="I172">
        <v>30</v>
      </c>
      <c r="J172">
        <v>7.5432163436353991E-2</v>
      </c>
      <c r="L172">
        <v>0</v>
      </c>
      <c r="M172">
        <v>4.237907185262789</v>
      </c>
    </row>
    <row r="173" spans="1:13" x14ac:dyDescent="0.25">
      <c r="A173" s="3" t="s">
        <v>24</v>
      </c>
      <c r="B173" s="3" t="s">
        <v>25</v>
      </c>
      <c r="C173" s="4">
        <v>2012</v>
      </c>
      <c r="D173" s="3">
        <v>6</v>
      </c>
      <c r="E173" s="3">
        <v>3</v>
      </c>
      <c r="F173" s="3">
        <v>35</v>
      </c>
      <c r="G173" s="12">
        <v>41153</v>
      </c>
      <c r="H173">
        <v>30</v>
      </c>
      <c r="I173">
        <v>60</v>
      </c>
      <c r="J173">
        <v>6.1247637051039597E-2</v>
      </c>
      <c r="L173">
        <v>0.17797957781978574</v>
      </c>
      <c r="M173">
        <v>0.44875959042218022</v>
      </c>
    </row>
    <row r="174" spans="1:13" x14ac:dyDescent="0.25">
      <c r="A174" s="3" t="s">
        <v>24</v>
      </c>
      <c r="B174" s="3" t="s">
        <v>25</v>
      </c>
      <c r="C174" s="4">
        <v>2012</v>
      </c>
      <c r="D174" s="3">
        <v>6</v>
      </c>
      <c r="E174" s="3">
        <v>3</v>
      </c>
      <c r="F174" s="3">
        <v>35</v>
      </c>
      <c r="G174" s="12">
        <v>41153</v>
      </c>
      <c r="H174">
        <v>60</v>
      </c>
      <c r="I174">
        <v>90</v>
      </c>
      <c r="J174">
        <v>6.3036725744564009E-2</v>
      </c>
      <c r="L174">
        <v>0.59613569644923559</v>
      </c>
      <c r="M174">
        <v>0.50808551068883612</v>
      </c>
    </row>
    <row r="175" spans="1:13" x14ac:dyDescent="0.25">
      <c r="A175" s="3" t="s">
        <v>24</v>
      </c>
      <c r="B175" s="3" t="s">
        <v>25</v>
      </c>
      <c r="C175" s="4">
        <v>2012</v>
      </c>
      <c r="D175" s="3">
        <v>6</v>
      </c>
      <c r="E175" s="3">
        <v>3</v>
      </c>
      <c r="F175" s="3">
        <v>35</v>
      </c>
      <c r="G175" s="12">
        <v>41153</v>
      </c>
      <c r="H175">
        <v>90</v>
      </c>
      <c r="I175">
        <v>120</v>
      </c>
      <c r="L175">
        <v>1.4680831802944176</v>
      </c>
      <c r="M175">
        <v>1.1443543361026089</v>
      </c>
    </row>
    <row r="176" spans="1:13" x14ac:dyDescent="0.25">
      <c r="A176" s="3" t="s">
        <v>24</v>
      </c>
      <c r="B176" s="3" t="s">
        <v>25</v>
      </c>
      <c r="C176" s="4">
        <v>2012</v>
      </c>
      <c r="D176" s="3">
        <v>6</v>
      </c>
      <c r="E176" s="3">
        <v>3</v>
      </c>
      <c r="F176" s="3">
        <v>35</v>
      </c>
      <c r="G176" s="12">
        <v>41153</v>
      </c>
      <c r="H176">
        <v>120</v>
      </c>
      <c r="I176">
        <v>150</v>
      </c>
      <c r="J176">
        <v>8.0208735987630286E-2</v>
      </c>
      <c r="L176">
        <v>0.31013901236953995</v>
      </c>
      <c r="M176">
        <v>2.859051072671047</v>
      </c>
    </row>
    <row r="177" spans="1:13" x14ac:dyDescent="0.25">
      <c r="A177" s="3" t="s">
        <v>24</v>
      </c>
      <c r="B177" s="3" t="s">
        <v>25</v>
      </c>
      <c r="C177" s="4">
        <v>2012</v>
      </c>
      <c r="D177" s="3">
        <v>1</v>
      </c>
      <c r="E177" s="3">
        <v>3</v>
      </c>
      <c r="F177" s="3">
        <v>36</v>
      </c>
      <c r="G177" s="12">
        <v>41153</v>
      </c>
      <c r="H177">
        <v>0</v>
      </c>
      <c r="I177">
        <v>30</v>
      </c>
      <c r="J177">
        <v>0.13111986494091177</v>
      </c>
      <c r="L177">
        <v>0</v>
      </c>
      <c r="M177">
        <v>23.40726888013506</v>
      </c>
    </row>
    <row r="178" spans="1:13" x14ac:dyDescent="0.25">
      <c r="A178" s="3" t="s">
        <v>24</v>
      </c>
      <c r="B178" s="3" t="s">
        <v>25</v>
      </c>
      <c r="C178" s="4">
        <v>2012</v>
      </c>
      <c r="D178" s="3">
        <v>1</v>
      </c>
      <c r="E178" s="3">
        <v>3</v>
      </c>
      <c r="F178" s="3">
        <v>36</v>
      </c>
      <c r="G178" s="12">
        <v>41153</v>
      </c>
      <c r="H178">
        <v>30</v>
      </c>
      <c r="I178">
        <v>60</v>
      </c>
      <c r="J178">
        <v>0.13343965975544911</v>
      </c>
      <c r="L178">
        <v>0.19133053340421757</v>
      </c>
      <c r="M178">
        <v>3.6877260676944887</v>
      </c>
    </row>
    <row r="179" spans="1:13" x14ac:dyDescent="0.25">
      <c r="A179" s="3" t="s">
        <v>24</v>
      </c>
      <c r="B179" s="3" t="s">
        <v>25</v>
      </c>
      <c r="C179" s="4">
        <v>2012</v>
      </c>
      <c r="D179" s="3">
        <v>1</v>
      </c>
      <c r="E179" s="3">
        <v>3</v>
      </c>
      <c r="F179" s="3">
        <v>36</v>
      </c>
      <c r="G179" s="12">
        <v>41153</v>
      </c>
      <c r="H179">
        <v>60</v>
      </c>
      <c r="I179">
        <v>90</v>
      </c>
      <c r="J179">
        <v>0.11942914371557345</v>
      </c>
      <c r="L179">
        <v>0.54534376564847276</v>
      </c>
      <c r="M179">
        <v>5.5031883158070434</v>
      </c>
    </row>
    <row r="180" spans="1:13" x14ac:dyDescent="0.25">
      <c r="A180" s="3" t="s">
        <v>24</v>
      </c>
      <c r="B180" s="3" t="s">
        <v>25</v>
      </c>
      <c r="C180" s="4">
        <v>2012</v>
      </c>
      <c r="D180" s="3">
        <v>1</v>
      </c>
      <c r="E180" s="3">
        <v>3</v>
      </c>
      <c r="F180" s="3">
        <v>36</v>
      </c>
      <c r="G180" s="12">
        <v>41153</v>
      </c>
      <c r="H180">
        <v>90</v>
      </c>
      <c r="I180">
        <v>120</v>
      </c>
      <c r="J180">
        <v>0.11157635467980299</v>
      </c>
      <c r="L180">
        <v>0.42972889162561573</v>
      </c>
      <c r="M180">
        <v>6.5474366666666652</v>
      </c>
    </row>
    <row r="181" spans="1:13" x14ac:dyDescent="0.25">
      <c r="A181" s="3" t="s">
        <v>24</v>
      </c>
      <c r="B181" s="3" t="s">
        <v>25</v>
      </c>
      <c r="C181" s="4">
        <v>2012</v>
      </c>
      <c r="D181" s="3">
        <v>1</v>
      </c>
      <c r="E181" s="3">
        <v>3</v>
      </c>
      <c r="F181" s="3">
        <v>36</v>
      </c>
      <c r="G181" s="12">
        <v>41153</v>
      </c>
      <c r="H181">
        <v>120</v>
      </c>
      <c r="I181">
        <v>150</v>
      </c>
      <c r="J181">
        <v>0.1181741809017082</v>
      </c>
      <c r="L181">
        <v>0.36163655838700642</v>
      </c>
      <c r="M181">
        <v>5.9338014421730607</v>
      </c>
    </row>
    <row r="182" spans="1:13" x14ac:dyDescent="0.25">
      <c r="A182" s="3" t="s">
        <v>24</v>
      </c>
      <c r="B182" s="3" t="s">
        <v>25</v>
      </c>
      <c r="C182" s="4">
        <v>2012</v>
      </c>
      <c r="D182" s="3">
        <v>9</v>
      </c>
      <c r="E182" s="3">
        <v>3</v>
      </c>
      <c r="F182" s="3">
        <v>37</v>
      </c>
      <c r="G182" s="12">
        <v>41153</v>
      </c>
      <c r="H182">
        <v>0</v>
      </c>
      <c r="I182">
        <v>30</v>
      </c>
      <c r="J182">
        <v>8.7182148417228822E-2</v>
      </c>
      <c r="L182">
        <v>0.39614784639335759</v>
      </c>
      <c r="M182">
        <v>2.9891155682407895</v>
      </c>
    </row>
    <row r="183" spans="1:13" x14ac:dyDescent="0.25">
      <c r="A183" s="3" t="s">
        <v>24</v>
      </c>
      <c r="B183" s="3" t="s">
        <v>25</v>
      </c>
      <c r="C183" s="4">
        <v>2012</v>
      </c>
      <c r="D183" s="3">
        <v>9</v>
      </c>
      <c r="E183" s="3">
        <v>3</v>
      </c>
      <c r="F183" s="3">
        <v>37</v>
      </c>
      <c r="G183" s="12">
        <v>41153</v>
      </c>
      <c r="H183">
        <v>30</v>
      </c>
      <c r="I183">
        <v>60</v>
      </c>
      <c r="J183">
        <v>6.0842433697347979E-2</v>
      </c>
      <c r="L183">
        <v>4.109094643785751E-2</v>
      </c>
      <c r="M183">
        <v>9.9478627145085791E-2</v>
      </c>
    </row>
    <row r="184" spans="1:13" x14ac:dyDescent="0.25">
      <c r="A184" s="3" t="s">
        <v>24</v>
      </c>
      <c r="B184" s="3" t="s">
        <v>25</v>
      </c>
      <c r="C184" s="4">
        <v>2012</v>
      </c>
      <c r="D184" s="3">
        <v>9</v>
      </c>
      <c r="E184" s="3">
        <v>3</v>
      </c>
      <c r="F184" s="3">
        <v>37</v>
      </c>
      <c r="G184" s="12">
        <v>41153</v>
      </c>
      <c r="H184">
        <v>60</v>
      </c>
      <c r="I184">
        <v>90</v>
      </c>
      <c r="J184">
        <v>6.1848505906879826E-2</v>
      </c>
      <c r="L184">
        <v>5.7872202918693549E-2</v>
      </c>
      <c r="M184">
        <v>0.11574440583738708</v>
      </c>
    </row>
    <row r="185" spans="1:13" x14ac:dyDescent="0.25">
      <c r="A185" s="3" t="s">
        <v>24</v>
      </c>
      <c r="B185" s="3" t="s">
        <v>25</v>
      </c>
      <c r="C185" s="4">
        <v>2012</v>
      </c>
      <c r="D185" s="3">
        <v>9</v>
      </c>
      <c r="E185" s="3">
        <v>3</v>
      </c>
      <c r="F185" s="3">
        <v>37</v>
      </c>
      <c r="G185" s="12">
        <v>41153</v>
      </c>
      <c r="H185">
        <v>90</v>
      </c>
      <c r="I185">
        <v>120</v>
      </c>
      <c r="J185">
        <v>6.5410439679445445E-2</v>
      </c>
      <c r="L185">
        <v>0.1982033066204606</v>
      </c>
      <c r="M185">
        <v>0.47028239116309295</v>
      </c>
    </row>
    <row r="186" spans="1:13" x14ac:dyDescent="0.25">
      <c r="A186" s="3" t="s">
        <v>24</v>
      </c>
      <c r="B186" s="3" t="s">
        <v>25</v>
      </c>
      <c r="C186" s="4">
        <v>2012</v>
      </c>
      <c r="D186" s="3">
        <v>9</v>
      </c>
      <c r="E186" s="3">
        <v>3</v>
      </c>
      <c r="F186" s="3">
        <v>37</v>
      </c>
      <c r="G186" s="12">
        <v>41153</v>
      </c>
      <c r="H186">
        <v>120</v>
      </c>
      <c r="I186">
        <v>150</v>
      </c>
      <c r="J186">
        <v>8.4212840809147177E-2</v>
      </c>
      <c r="L186">
        <v>0.49699076517150415</v>
      </c>
      <c r="M186">
        <v>3.4393601656405761</v>
      </c>
    </row>
    <row r="187" spans="1:13" x14ac:dyDescent="0.25">
      <c r="A187" s="3" t="s">
        <v>24</v>
      </c>
      <c r="B187" s="3" t="s">
        <v>25</v>
      </c>
      <c r="C187" s="4">
        <v>2012</v>
      </c>
      <c r="D187" s="3">
        <v>3</v>
      </c>
      <c r="E187" s="3">
        <v>3</v>
      </c>
      <c r="F187" s="3">
        <v>38</v>
      </c>
      <c r="G187" s="12">
        <v>41153</v>
      </c>
      <c r="H187">
        <v>0</v>
      </c>
      <c r="I187">
        <v>30</v>
      </c>
      <c r="J187">
        <v>5.2457662123089464E-2</v>
      </c>
      <c r="L187">
        <v>0</v>
      </c>
      <c r="M187">
        <v>0.59154513286520705</v>
      </c>
    </row>
    <row r="188" spans="1:13" x14ac:dyDescent="0.25">
      <c r="A188" s="3" t="s">
        <v>24</v>
      </c>
      <c r="B188" s="3" t="s">
        <v>25</v>
      </c>
      <c r="C188" s="4">
        <v>2012</v>
      </c>
      <c r="D188" s="3">
        <v>3</v>
      </c>
      <c r="E188" s="3">
        <v>3</v>
      </c>
      <c r="F188" s="3">
        <v>38</v>
      </c>
      <c r="G188" s="12">
        <v>41153</v>
      </c>
      <c r="H188">
        <v>30</v>
      </c>
      <c r="I188">
        <v>60</v>
      </c>
      <c r="J188">
        <v>5.941566412963404E-2</v>
      </c>
      <c r="L188">
        <v>6.6657349210246325E-2</v>
      </c>
      <c r="M188">
        <v>0.69923111956788608</v>
      </c>
    </row>
    <row r="189" spans="1:13" x14ac:dyDescent="0.25">
      <c r="A189" s="3" t="s">
        <v>24</v>
      </c>
      <c r="B189" s="3" t="s">
        <v>25</v>
      </c>
      <c r="C189" s="4">
        <v>2012</v>
      </c>
      <c r="D189" s="3">
        <v>3</v>
      </c>
      <c r="E189" s="3">
        <v>3</v>
      </c>
      <c r="F189" s="3">
        <v>38</v>
      </c>
      <c r="G189" s="12">
        <v>41153</v>
      </c>
      <c r="H189">
        <v>60</v>
      </c>
      <c r="I189">
        <v>90</v>
      </c>
      <c r="J189">
        <v>4.9999999999999885E-2</v>
      </c>
      <c r="L189">
        <v>0</v>
      </c>
      <c r="M189">
        <v>0.35045999999999988</v>
      </c>
    </row>
    <row r="190" spans="1:13" x14ac:dyDescent="0.25">
      <c r="A190" s="3" t="s">
        <v>24</v>
      </c>
      <c r="B190" s="3" t="s">
        <v>25</v>
      </c>
      <c r="C190" s="4">
        <v>2012</v>
      </c>
      <c r="D190" s="3">
        <v>3</v>
      </c>
      <c r="E190" s="3">
        <v>3</v>
      </c>
      <c r="F190" s="3">
        <v>38</v>
      </c>
      <c r="G190" s="12">
        <v>41153</v>
      </c>
      <c r="H190">
        <v>90</v>
      </c>
      <c r="I190">
        <v>120</v>
      </c>
      <c r="J190">
        <v>6.3272262462718346E-2</v>
      </c>
      <c r="L190">
        <v>0</v>
      </c>
      <c r="M190">
        <v>-6.6055528334043462E-2</v>
      </c>
    </row>
    <row r="191" spans="1:13" x14ac:dyDescent="0.25">
      <c r="A191" s="3" t="s">
        <v>24</v>
      </c>
      <c r="B191" s="3" t="s">
        <v>25</v>
      </c>
      <c r="C191" s="4">
        <v>2012</v>
      </c>
      <c r="D191" s="3">
        <v>3</v>
      </c>
      <c r="E191" s="3">
        <v>3</v>
      </c>
      <c r="F191" s="3">
        <v>38</v>
      </c>
      <c r="G191" s="12">
        <v>41153</v>
      </c>
      <c r="H191">
        <v>120</v>
      </c>
      <c r="I191">
        <v>150</v>
      </c>
      <c r="J191">
        <v>6.710177442382198E-2</v>
      </c>
      <c r="L191">
        <v>3.8634354476850902E-2</v>
      </c>
      <c r="M191">
        <v>0.80021858046094219</v>
      </c>
    </row>
    <row r="192" spans="1:13" x14ac:dyDescent="0.25">
      <c r="A192" s="3" t="s">
        <v>24</v>
      </c>
      <c r="B192" s="3" t="s">
        <v>25</v>
      </c>
      <c r="C192" s="4">
        <v>2012</v>
      </c>
      <c r="D192" s="3">
        <v>14</v>
      </c>
      <c r="E192" s="3">
        <v>3</v>
      </c>
      <c r="F192" s="3">
        <v>39</v>
      </c>
      <c r="G192" s="12">
        <v>41153</v>
      </c>
      <c r="H192">
        <v>0</v>
      </c>
      <c r="I192">
        <v>30</v>
      </c>
      <c r="J192">
        <v>8.2641107561235563E-2</v>
      </c>
      <c r="L192">
        <v>2.5310987930422444E-2</v>
      </c>
      <c r="M192">
        <v>2.44244143059993</v>
      </c>
    </row>
    <row r="193" spans="1:13" x14ac:dyDescent="0.25">
      <c r="A193" s="3" t="s">
        <v>24</v>
      </c>
      <c r="B193" s="3" t="s">
        <v>25</v>
      </c>
      <c r="C193" s="4">
        <v>2012</v>
      </c>
      <c r="D193" s="3">
        <v>14</v>
      </c>
      <c r="E193" s="3">
        <v>3</v>
      </c>
      <c r="F193" s="3">
        <v>39</v>
      </c>
      <c r="G193" s="12">
        <v>41153</v>
      </c>
      <c r="H193">
        <v>30</v>
      </c>
      <c r="I193">
        <v>60</v>
      </c>
      <c r="J193">
        <v>7.1316614420062721E-2</v>
      </c>
      <c r="L193">
        <v>0</v>
      </c>
      <c r="M193">
        <v>0.32834383490073155</v>
      </c>
    </row>
    <row r="194" spans="1:13" x14ac:dyDescent="0.25">
      <c r="A194" s="3" t="s">
        <v>24</v>
      </c>
      <c r="B194" s="3" t="s">
        <v>25</v>
      </c>
      <c r="C194" s="4">
        <v>2012</v>
      </c>
      <c r="D194" s="3">
        <v>14</v>
      </c>
      <c r="E194" s="3">
        <v>3</v>
      </c>
      <c r="F194" s="3">
        <v>39</v>
      </c>
      <c r="G194" s="12">
        <v>41153</v>
      </c>
      <c r="H194">
        <v>60</v>
      </c>
      <c r="I194">
        <v>90</v>
      </c>
      <c r="J194">
        <v>6.3099219620959032E-2</v>
      </c>
      <c r="L194">
        <v>0</v>
      </c>
      <c r="M194">
        <v>0.17027254552211077</v>
      </c>
    </row>
    <row r="195" spans="1:13" x14ac:dyDescent="0.25">
      <c r="A195" s="3" t="s">
        <v>24</v>
      </c>
      <c r="B195" s="3" t="s">
        <v>25</v>
      </c>
      <c r="C195" s="4">
        <v>2012</v>
      </c>
      <c r="D195" s="3">
        <v>14</v>
      </c>
      <c r="E195" s="3">
        <v>3</v>
      </c>
      <c r="F195" s="3">
        <v>39</v>
      </c>
      <c r="G195" s="12">
        <v>41153</v>
      </c>
      <c r="H195">
        <v>90</v>
      </c>
      <c r="I195">
        <v>120</v>
      </c>
      <c r="J195">
        <v>6.8649419433693015E-2</v>
      </c>
      <c r="L195">
        <v>0</v>
      </c>
      <c r="M195">
        <v>0.27625481089155962</v>
      </c>
    </row>
    <row r="196" spans="1:13" x14ac:dyDescent="0.25">
      <c r="A196" s="3" t="s">
        <v>24</v>
      </c>
      <c r="B196" s="3" t="s">
        <v>25</v>
      </c>
      <c r="C196" s="4">
        <v>2012</v>
      </c>
      <c r="D196" s="3">
        <v>14</v>
      </c>
      <c r="E196" s="3">
        <v>3</v>
      </c>
      <c r="F196" s="3">
        <v>39</v>
      </c>
      <c r="G196" s="12">
        <v>41153</v>
      </c>
      <c r="H196">
        <v>120</v>
      </c>
      <c r="I196">
        <v>150</v>
      </c>
      <c r="J196">
        <v>8.3674789734742516E-2</v>
      </c>
      <c r="L196">
        <v>0</v>
      </c>
      <c r="M196">
        <v>1.2863364998921718</v>
      </c>
    </row>
    <row r="197" spans="1:13" x14ac:dyDescent="0.25">
      <c r="A197" s="3" t="s">
        <v>24</v>
      </c>
      <c r="B197" s="3" t="s">
        <v>25</v>
      </c>
      <c r="C197" s="4">
        <v>2012</v>
      </c>
      <c r="D197" s="3">
        <v>12</v>
      </c>
      <c r="E197" s="3">
        <v>3</v>
      </c>
      <c r="F197" s="3">
        <v>40</v>
      </c>
      <c r="G197" s="12">
        <v>41153</v>
      </c>
      <c r="H197">
        <v>0</v>
      </c>
      <c r="I197">
        <v>30</v>
      </c>
      <c r="J197">
        <v>8.6282762578916983E-2</v>
      </c>
      <c r="L197">
        <v>0.18772716025763664</v>
      </c>
      <c r="M197">
        <v>4.6525893501689941</v>
      </c>
    </row>
    <row r="198" spans="1:13" x14ac:dyDescent="0.25">
      <c r="A198" s="3" t="s">
        <v>24</v>
      </c>
      <c r="B198" s="3" t="s">
        <v>25</v>
      </c>
      <c r="C198" s="4">
        <v>2012</v>
      </c>
      <c r="D198" s="3">
        <v>12</v>
      </c>
      <c r="E198" s="3">
        <v>3</v>
      </c>
      <c r="F198" s="3">
        <v>40</v>
      </c>
      <c r="G198" s="12">
        <v>41153</v>
      </c>
      <c r="H198">
        <v>30</v>
      </c>
      <c r="I198">
        <v>60</v>
      </c>
      <c r="J198">
        <v>6.7332158935212619E-2</v>
      </c>
      <c r="L198">
        <v>0</v>
      </c>
      <c r="M198">
        <v>0.23611093821361009</v>
      </c>
    </row>
    <row r="199" spans="1:13" x14ac:dyDescent="0.25">
      <c r="A199" s="3" t="s">
        <v>24</v>
      </c>
      <c r="B199" s="3" t="s">
        <v>25</v>
      </c>
      <c r="C199" s="4">
        <v>2012</v>
      </c>
      <c r="D199" s="3">
        <v>12</v>
      </c>
      <c r="E199" s="3">
        <v>3</v>
      </c>
      <c r="F199" s="3">
        <v>40</v>
      </c>
      <c r="G199" s="12">
        <v>41153</v>
      </c>
      <c r="H199">
        <v>60</v>
      </c>
      <c r="I199">
        <v>90</v>
      </c>
      <c r="J199">
        <v>5.8579574909279439E-2</v>
      </c>
      <c r="L199">
        <v>0</v>
      </c>
      <c r="M199">
        <v>0.32849559357179886</v>
      </c>
    </row>
    <row r="200" spans="1:13" x14ac:dyDescent="0.25">
      <c r="A200" s="3" t="s">
        <v>24</v>
      </c>
      <c r="B200" s="3" t="s">
        <v>25</v>
      </c>
      <c r="C200" s="4">
        <v>2012</v>
      </c>
      <c r="D200" s="3">
        <v>12</v>
      </c>
      <c r="E200" s="3">
        <v>3</v>
      </c>
      <c r="F200" s="3">
        <v>40</v>
      </c>
      <c r="G200" s="12">
        <v>41153</v>
      </c>
      <c r="H200">
        <v>90</v>
      </c>
      <c r="I200">
        <v>120</v>
      </c>
      <c r="J200">
        <v>6.0221870047543605E-2</v>
      </c>
      <c r="L200">
        <v>0</v>
      </c>
      <c r="M200">
        <v>0.39270419968304277</v>
      </c>
    </row>
    <row r="201" spans="1:13" x14ac:dyDescent="0.25">
      <c r="A201" s="3" t="s">
        <v>24</v>
      </c>
      <c r="B201" s="3" t="s">
        <v>25</v>
      </c>
      <c r="C201" s="4">
        <v>2012</v>
      </c>
      <c r="D201" s="3">
        <v>12</v>
      </c>
      <c r="E201" s="3">
        <v>3</v>
      </c>
      <c r="F201" s="3">
        <v>40</v>
      </c>
      <c r="G201" s="12">
        <v>41153</v>
      </c>
      <c r="H201">
        <v>120</v>
      </c>
      <c r="I201">
        <v>150</v>
      </c>
      <c r="J201">
        <v>8.3823209231439016E-2</v>
      </c>
      <c r="L201">
        <v>6.3936570142971178E-3</v>
      </c>
      <c r="M201">
        <v>1.6913292691777342</v>
      </c>
    </row>
    <row r="202" spans="1:13" x14ac:dyDescent="0.25">
      <c r="A202" s="3" t="s">
        <v>24</v>
      </c>
      <c r="B202" s="3" t="s">
        <v>25</v>
      </c>
      <c r="C202" s="4">
        <v>2012</v>
      </c>
      <c r="D202" s="3">
        <v>11</v>
      </c>
      <c r="E202" s="3">
        <v>3</v>
      </c>
      <c r="F202" s="3">
        <v>41</v>
      </c>
      <c r="G202" s="12">
        <v>41153</v>
      </c>
      <c r="H202">
        <v>0</v>
      </c>
      <c r="I202">
        <v>30</v>
      </c>
      <c r="J202">
        <v>0.12922560537041478</v>
      </c>
      <c r="L202">
        <v>0.54627954926876066</v>
      </c>
      <c r="M202">
        <v>24.117033517142175</v>
      </c>
    </row>
    <row r="203" spans="1:13" x14ac:dyDescent="0.25">
      <c r="A203" s="3" t="s">
        <v>24</v>
      </c>
      <c r="B203" s="3" t="s">
        <v>25</v>
      </c>
      <c r="C203" s="4">
        <v>2012</v>
      </c>
      <c r="D203" s="3">
        <v>11</v>
      </c>
      <c r="E203" s="3">
        <v>3</v>
      </c>
      <c r="F203" s="3">
        <v>41</v>
      </c>
      <c r="G203" s="12">
        <v>41153</v>
      </c>
      <c r="H203">
        <v>30</v>
      </c>
      <c r="I203">
        <v>60</v>
      </c>
      <c r="J203">
        <v>0.12886373530692211</v>
      </c>
      <c r="L203">
        <v>0</v>
      </c>
      <c r="M203">
        <v>3.463425968654767</v>
      </c>
    </row>
    <row r="204" spans="1:13" x14ac:dyDescent="0.25">
      <c r="A204" s="3" t="s">
        <v>24</v>
      </c>
      <c r="B204" s="3" t="s">
        <v>25</v>
      </c>
      <c r="C204" s="4">
        <v>2012</v>
      </c>
      <c r="D204" s="3">
        <v>11</v>
      </c>
      <c r="E204" s="3">
        <v>3</v>
      </c>
      <c r="F204" s="3">
        <v>41</v>
      </c>
      <c r="G204" s="12">
        <v>41153</v>
      </c>
      <c r="H204">
        <v>60</v>
      </c>
      <c r="I204">
        <v>90</v>
      </c>
      <c r="J204">
        <v>0.1216333622936579</v>
      </c>
      <c r="L204">
        <v>3.3373935708079935E-2</v>
      </c>
      <c r="M204">
        <v>1.9070135389516363</v>
      </c>
    </row>
    <row r="205" spans="1:13" x14ac:dyDescent="0.25">
      <c r="A205" s="3" t="s">
        <v>24</v>
      </c>
      <c r="B205" s="3" t="s">
        <v>25</v>
      </c>
      <c r="C205" s="4">
        <v>2012</v>
      </c>
      <c r="D205" s="3">
        <v>11</v>
      </c>
      <c r="E205" s="3">
        <v>3</v>
      </c>
      <c r="F205" s="3">
        <v>41</v>
      </c>
      <c r="G205" s="12">
        <v>41153</v>
      </c>
      <c r="H205">
        <v>90</v>
      </c>
      <c r="I205">
        <v>120</v>
      </c>
      <c r="J205">
        <v>0.1121718377088306</v>
      </c>
      <c r="L205">
        <v>0</v>
      </c>
      <c r="M205">
        <v>1.2705634049323786</v>
      </c>
    </row>
    <row r="206" spans="1:13" x14ac:dyDescent="0.25">
      <c r="A206" s="3" t="s">
        <v>24</v>
      </c>
      <c r="B206" s="3" t="s">
        <v>25</v>
      </c>
      <c r="C206" s="4">
        <v>2012</v>
      </c>
      <c r="D206" s="3">
        <v>11</v>
      </c>
      <c r="E206" s="3">
        <v>3</v>
      </c>
      <c r="F206" s="3">
        <v>41</v>
      </c>
      <c r="G206" s="12">
        <v>41153</v>
      </c>
      <c r="H206">
        <v>120</v>
      </c>
      <c r="I206">
        <v>150</v>
      </c>
      <c r="J206">
        <v>0.10032858707557499</v>
      </c>
      <c r="L206">
        <v>0.11290924790069369</v>
      </c>
      <c r="M206">
        <v>3.4561473932092008</v>
      </c>
    </row>
    <row r="207" spans="1:13" x14ac:dyDescent="0.25">
      <c r="A207" s="3" t="s">
        <v>24</v>
      </c>
      <c r="B207" s="3" t="s">
        <v>25</v>
      </c>
      <c r="C207" s="4">
        <v>2012</v>
      </c>
      <c r="D207" s="3">
        <v>13</v>
      </c>
      <c r="E207" s="3">
        <v>3</v>
      </c>
      <c r="F207" s="3">
        <v>42</v>
      </c>
      <c r="G207" s="12">
        <v>41153</v>
      </c>
      <c r="H207">
        <v>0</v>
      </c>
      <c r="I207">
        <v>30</v>
      </c>
      <c r="J207">
        <v>7.9643944717732632E-2</v>
      </c>
      <c r="L207">
        <v>0</v>
      </c>
      <c r="M207">
        <v>4.340553857265558</v>
      </c>
    </row>
    <row r="208" spans="1:13" x14ac:dyDescent="0.25">
      <c r="A208" s="3" t="s">
        <v>24</v>
      </c>
      <c r="B208" s="3" t="s">
        <v>25</v>
      </c>
      <c r="C208" s="4">
        <v>2012</v>
      </c>
      <c r="D208" s="3">
        <v>13</v>
      </c>
      <c r="E208" s="3">
        <v>3</v>
      </c>
      <c r="F208" s="3">
        <v>42</v>
      </c>
      <c r="G208" s="12">
        <v>41153</v>
      </c>
      <c r="H208">
        <v>30</v>
      </c>
      <c r="I208">
        <v>60</v>
      </c>
      <c r="J208">
        <v>6.2122045079714132E-2</v>
      </c>
      <c r="L208">
        <v>0.43395387575590988</v>
      </c>
      <c r="M208">
        <v>0.82168515667949427</v>
      </c>
    </row>
    <row r="209" spans="1:13" x14ac:dyDescent="0.25">
      <c r="A209" s="3" t="s">
        <v>24</v>
      </c>
      <c r="B209" s="3" t="s">
        <v>25</v>
      </c>
      <c r="C209" s="4">
        <v>2012</v>
      </c>
      <c r="D209" s="3">
        <v>13</v>
      </c>
      <c r="E209" s="3">
        <v>3</v>
      </c>
      <c r="F209" s="3">
        <v>42</v>
      </c>
      <c r="G209" s="12">
        <v>41153</v>
      </c>
      <c r="H209">
        <v>60</v>
      </c>
      <c r="I209">
        <v>90</v>
      </c>
      <c r="J209">
        <v>6.2354312354312227E-2</v>
      </c>
      <c r="L209">
        <v>0.38918161421911407</v>
      </c>
      <c r="M209">
        <v>0.72315061188811192</v>
      </c>
    </row>
    <row r="210" spans="1:13" x14ac:dyDescent="0.25">
      <c r="A210" s="3" t="s">
        <v>24</v>
      </c>
      <c r="B210" s="3" t="s">
        <v>25</v>
      </c>
      <c r="C210" s="4">
        <v>2012</v>
      </c>
      <c r="D210" s="3">
        <v>13</v>
      </c>
      <c r="E210" s="3">
        <v>3</v>
      </c>
      <c r="F210" s="3">
        <v>42</v>
      </c>
      <c r="G210" s="12">
        <v>41153</v>
      </c>
      <c r="H210">
        <v>90</v>
      </c>
      <c r="I210">
        <v>120</v>
      </c>
      <c r="J210">
        <v>7.4057843996494205E-2</v>
      </c>
      <c r="L210">
        <v>0.3170861305872042</v>
      </c>
      <c r="M210">
        <v>0.92851189745836982</v>
      </c>
    </row>
    <row r="211" spans="1:13" x14ac:dyDescent="0.25">
      <c r="A211" s="3" t="s">
        <v>24</v>
      </c>
      <c r="B211" s="3" t="s">
        <v>25</v>
      </c>
      <c r="C211" s="4">
        <v>2012</v>
      </c>
      <c r="D211" s="3">
        <v>13</v>
      </c>
      <c r="E211" s="3">
        <v>3</v>
      </c>
      <c r="F211" s="3">
        <v>42</v>
      </c>
      <c r="G211" s="12">
        <v>41153</v>
      </c>
      <c r="H211">
        <v>120</v>
      </c>
      <c r="I211">
        <v>150</v>
      </c>
      <c r="J211">
        <v>8.8804554079696521E-2</v>
      </c>
      <c r="L211">
        <v>0.35940058823529408</v>
      </c>
      <c r="M211">
        <v>2.7803821568627445</v>
      </c>
    </row>
    <row r="212" spans="1:13" x14ac:dyDescent="0.25">
      <c r="A212" s="3" t="s">
        <v>24</v>
      </c>
      <c r="B212" s="3" t="s">
        <v>25</v>
      </c>
      <c r="C212" s="4">
        <v>2012</v>
      </c>
      <c r="D212" s="3">
        <v>2</v>
      </c>
      <c r="E212" s="3">
        <v>4</v>
      </c>
      <c r="F212" s="3">
        <v>43</v>
      </c>
      <c r="G212" s="12">
        <v>41153</v>
      </c>
      <c r="H212">
        <v>0</v>
      </c>
      <c r="I212">
        <v>30</v>
      </c>
      <c r="J212">
        <v>8.739609076612001E-2</v>
      </c>
      <c r="L212">
        <v>0.19719770089118555</v>
      </c>
      <c r="M212">
        <v>4.7105773983374526</v>
      </c>
    </row>
    <row r="213" spans="1:13" x14ac:dyDescent="0.25">
      <c r="A213" s="3" t="s">
        <v>24</v>
      </c>
      <c r="B213" s="3" t="s">
        <v>25</v>
      </c>
      <c r="C213" s="4">
        <v>2012</v>
      </c>
      <c r="D213" s="3">
        <v>2</v>
      </c>
      <c r="E213" s="3">
        <v>4</v>
      </c>
      <c r="F213" s="3">
        <v>43</v>
      </c>
      <c r="G213" s="12">
        <v>41153</v>
      </c>
      <c r="H213">
        <v>30</v>
      </c>
      <c r="I213">
        <v>60</v>
      </c>
      <c r="J213">
        <v>6.2972768532526452E-2</v>
      </c>
      <c r="L213">
        <v>5.5701122037317197E-2</v>
      </c>
      <c r="M213">
        <v>0.53904311649016634</v>
      </c>
    </row>
    <row r="214" spans="1:13" x14ac:dyDescent="0.25">
      <c r="A214" s="3" t="s">
        <v>24</v>
      </c>
      <c r="B214" s="3" t="s">
        <v>25</v>
      </c>
      <c r="C214" s="4">
        <v>2012</v>
      </c>
      <c r="D214" s="3">
        <v>2</v>
      </c>
      <c r="E214" s="3">
        <v>4</v>
      </c>
      <c r="F214" s="3">
        <v>43</v>
      </c>
      <c r="G214" s="12">
        <v>41153</v>
      </c>
      <c r="H214">
        <v>60</v>
      </c>
      <c r="I214">
        <v>90</v>
      </c>
      <c r="J214">
        <v>6.5559286092949171E-2</v>
      </c>
      <c r="L214">
        <v>8.1998091535606984E-2</v>
      </c>
      <c r="M214">
        <v>0.70734617423573054</v>
      </c>
    </row>
    <row r="215" spans="1:13" x14ac:dyDescent="0.25">
      <c r="A215" s="3" t="s">
        <v>24</v>
      </c>
      <c r="B215" s="3" t="s">
        <v>25</v>
      </c>
      <c r="C215" s="4">
        <v>2012</v>
      </c>
      <c r="D215" s="3">
        <v>2</v>
      </c>
      <c r="E215" s="3">
        <v>4</v>
      </c>
      <c r="F215" s="3">
        <v>43</v>
      </c>
      <c r="G215" s="12">
        <v>41153</v>
      </c>
      <c r="H215">
        <v>90</v>
      </c>
      <c r="I215">
        <v>120</v>
      </c>
      <c r="J215">
        <v>5.576208178438672E-2</v>
      </c>
      <c r="L215">
        <v>1.1404213135068156E-2</v>
      </c>
      <c r="M215">
        <v>1.5948079306071872</v>
      </c>
    </row>
    <row r="216" spans="1:13" x14ac:dyDescent="0.25">
      <c r="A216" s="3" t="s">
        <v>24</v>
      </c>
      <c r="B216" s="3" t="s">
        <v>25</v>
      </c>
      <c r="C216" s="4">
        <v>2012</v>
      </c>
      <c r="D216" s="3">
        <v>2</v>
      </c>
      <c r="E216" s="3">
        <v>4</v>
      </c>
      <c r="F216" s="3">
        <v>43</v>
      </c>
      <c r="G216" s="12">
        <v>41153</v>
      </c>
      <c r="H216">
        <v>120</v>
      </c>
      <c r="I216">
        <v>150</v>
      </c>
      <c r="J216">
        <v>6.3359639233370971E-2</v>
      </c>
      <c r="L216">
        <v>0.21930841037204069</v>
      </c>
      <c r="M216">
        <v>2.2470124013528756</v>
      </c>
    </row>
    <row r="217" spans="1:13" x14ac:dyDescent="0.25">
      <c r="A217" s="3" t="s">
        <v>24</v>
      </c>
      <c r="B217" s="3" t="s">
        <v>25</v>
      </c>
      <c r="C217" s="4">
        <v>2012</v>
      </c>
      <c r="D217" s="3">
        <v>4</v>
      </c>
      <c r="E217" s="3">
        <v>4</v>
      </c>
      <c r="F217" s="3">
        <v>44</v>
      </c>
      <c r="G217" s="12">
        <v>41153</v>
      </c>
      <c r="H217">
        <v>0</v>
      </c>
      <c r="I217">
        <v>30</v>
      </c>
      <c r="J217">
        <v>0.13648885549712003</v>
      </c>
      <c r="L217">
        <v>0</v>
      </c>
      <c r="M217">
        <v>17.500205025461224</v>
      </c>
    </row>
    <row r="218" spans="1:13" x14ac:dyDescent="0.25">
      <c r="A218" s="3" t="s">
        <v>24</v>
      </c>
      <c r="B218" s="3" t="s">
        <v>25</v>
      </c>
      <c r="C218" s="4">
        <v>2012</v>
      </c>
      <c r="D218" s="3">
        <v>4</v>
      </c>
      <c r="E218" s="3">
        <v>4</v>
      </c>
      <c r="F218" s="3">
        <v>44</v>
      </c>
      <c r="G218" s="12">
        <v>41153</v>
      </c>
      <c r="H218">
        <v>30</v>
      </c>
      <c r="I218">
        <v>60</v>
      </c>
      <c r="J218">
        <v>0.12770460959548466</v>
      </c>
      <c r="L218">
        <v>0.27366106538099716</v>
      </c>
      <c r="M218">
        <v>4.1802089722483542</v>
      </c>
    </row>
    <row r="219" spans="1:13" x14ac:dyDescent="0.25">
      <c r="A219" s="3" t="s">
        <v>24</v>
      </c>
      <c r="B219" s="3" t="s">
        <v>25</v>
      </c>
      <c r="C219" s="4">
        <v>2012</v>
      </c>
      <c r="D219" s="3">
        <v>4</v>
      </c>
      <c r="E219" s="3">
        <v>4</v>
      </c>
      <c r="F219" s="3">
        <v>44</v>
      </c>
      <c r="G219" s="12">
        <v>41153</v>
      </c>
      <c r="H219">
        <v>60</v>
      </c>
      <c r="I219">
        <v>90</v>
      </c>
      <c r="J219">
        <v>0.12003589858649302</v>
      </c>
      <c r="L219">
        <v>0.27050501458380077</v>
      </c>
      <c r="M219">
        <v>2.3805015705631591</v>
      </c>
    </row>
    <row r="220" spans="1:13" x14ac:dyDescent="0.25">
      <c r="A220" s="3" t="s">
        <v>24</v>
      </c>
      <c r="B220" s="3" t="s">
        <v>25</v>
      </c>
      <c r="C220" s="4">
        <v>2012</v>
      </c>
      <c r="D220" s="3">
        <v>4</v>
      </c>
      <c r="E220" s="3">
        <v>4</v>
      </c>
      <c r="F220" s="3">
        <v>44</v>
      </c>
      <c r="G220" s="12">
        <v>41153</v>
      </c>
      <c r="H220">
        <v>90</v>
      </c>
      <c r="I220">
        <v>120</v>
      </c>
      <c r="J220">
        <v>0.10028315243039171</v>
      </c>
      <c r="L220">
        <v>0.30643252516910491</v>
      </c>
      <c r="M220">
        <v>2.8216528039955957</v>
      </c>
    </row>
    <row r="221" spans="1:13" x14ac:dyDescent="0.25">
      <c r="A221" s="3" t="s">
        <v>24</v>
      </c>
      <c r="B221" s="3" t="s">
        <v>25</v>
      </c>
      <c r="C221" s="4">
        <v>2012</v>
      </c>
      <c r="D221" s="3">
        <v>4</v>
      </c>
      <c r="E221" s="3">
        <v>4</v>
      </c>
      <c r="F221" s="3">
        <v>44</v>
      </c>
      <c r="G221" s="12">
        <v>41153</v>
      </c>
      <c r="H221">
        <v>120</v>
      </c>
      <c r="I221">
        <v>150</v>
      </c>
      <c r="J221">
        <v>8.8968723584108053E-2</v>
      </c>
      <c r="L221">
        <v>0.24709273422090727</v>
      </c>
      <c r="M221">
        <v>1.4956952063961677</v>
      </c>
    </row>
    <row r="222" spans="1:13" x14ac:dyDescent="0.25">
      <c r="A222" s="3" t="s">
        <v>24</v>
      </c>
      <c r="B222" s="3" t="s">
        <v>25</v>
      </c>
      <c r="C222" s="4">
        <v>2012</v>
      </c>
      <c r="D222" s="3">
        <v>8</v>
      </c>
      <c r="E222" s="3">
        <v>4</v>
      </c>
      <c r="F222" s="3">
        <v>45</v>
      </c>
      <c r="G222" s="12">
        <v>41153</v>
      </c>
      <c r="H222">
        <v>0</v>
      </c>
      <c r="I222">
        <v>30</v>
      </c>
      <c r="J222">
        <v>9.2181069958847714E-2</v>
      </c>
      <c r="L222">
        <v>0.63608216735253786</v>
      </c>
      <c r="M222">
        <v>2.5461858436213993</v>
      </c>
    </row>
    <row r="223" spans="1:13" x14ac:dyDescent="0.25">
      <c r="A223" s="3" t="s">
        <v>24</v>
      </c>
      <c r="B223" s="3" t="s">
        <v>25</v>
      </c>
      <c r="C223" s="4">
        <v>2012</v>
      </c>
      <c r="D223" s="3">
        <v>8</v>
      </c>
      <c r="E223" s="3">
        <v>4</v>
      </c>
      <c r="F223" s="3">
        <v>45</v>
      </c>
      <c r="G223" s="12">
        <v>41153</v>
      </c>
      <c r="H223">
        <v>30</v>
      </c>
      <c r="I223">
        <v>60</v>
      </c>
      <c r="J223">
        <v>6.336766681594265E-2</v>
      </c>
      <c r="L223">
        <v>1.7931324451410654E-2</v>
      </c>
      <c r="M223">
        <v>0.12178919614867888</v>
      </c>
    </row>
    <row r="224" spans="1:13" x14ac:dyDescent="0.25">
      <c r="A224" s="3" t="s">
        <v>24</v>
      </c>
      <c r="B224" s="3" t="s">
        <v>25</v>
      </c>
      <c r="C224" s="4">
        <v>2012</v>
      </c>
      <c r="D224" s="3">
        <v>8</v>
      </c>
      <c r="E224" s="3">
        <v>4</v>
      </c>
      <c r="F224" s="3">
        <v>45</v>
      </c>
      <c r="G224" s="12">
        <v>41153</v>
      </c>
      <c r="H224">
        <v>60</v>
      </c>
      <c r="I224">
        <v>90</v>
      </c>
      <c r="J224">
        <v>5.54118154376885E-2</v>
      </c>
      <c r="L224">
        <v>0.27163062383211151</v>
      </c>
      <c r="M224">
        <v>1.4668053686934022</v>
      </c>
    </row>
    <row r="225" spans="1:13" x14ac:dyDescent="0.25">
      <c r="A225" s="3" t="s">
        <v>24</v>
      </c>
      <c r="B225" s="3" t="s">
        <v>25</v>
      </c>
      <c r="C225" s="4">
        <v>2012</v>
      </c>
      <c r="D225" s="3">
        <v>8</v>
      </c>
      <c r="E225" s="3">
        <v>4</v>
      </c>
      <c r="F225" s="3">
        <v>45</v>
      </c>
      <c r="G225" s="12">
        <v>41153</v>
      </c>
      <c r="H225">
        <v>90</v>
      </c>
      <c r="I225">
        <v>120</v>
      </c>
      <c r="J225">
        <v>5.0850591715976334E-2</v>
      </c>
      <c r="L225">
        <v>0.52709797214003939</v>
      </c>
      <c r="M225">
        <v>1.3084432014299803</v>
      </c>
    </row>
    <row r="226" spans="1:13" x14ac:dyDescent="0.25">
      <c r="A226" s="3" t="s">
        <v>24</v>
      </c>
      <c r="B226" s="3" t="s">
        <v>25</v>
      </c>
      <c r="C226" s="4">
        <v>2012</v>
      </c>
      <c r="D226" s="3">
        <v>8</v>
      </c>
      <c r="E226" s="3">
        <v>4</v>
      </c>
      <c r="F226" s="3">
        <v>45</v>
      </c>
      <c r="G226" s="12">
        <v>41153</v>
      </c>
      <c r="H226">
        <v>120</v>
      </c>
      <c r="I226">
        <v>150</v>
      </c>
      <c r="J226">
        <v>6.9978316577961691E-2</v>
      </c>
      <c r="L226">
        <v>0.26082554701360139</v>
      </c>
      <c r="M226">
        <v>0.66745981996188952</v>
      </c>
    </row>
    <row r="227" spans="1:13" x14ac:dyDescent="0.25">
      <c r="A227" s="3" t="s">
        <v>24</v>
      </c>
      <c r="B227" s="3" t="s">
        <v>25</v>
      </c>
      <c r="C227" s="4">
        <v>2012</v>
      </c>
      <c r="D227" s="3">
        <v>10</v>
      </c>
      <c r="E227" s="3">
        <v>4</v>
      </c>
      <c r="F227" s="3">
        <v>46</v>
      </c>
      <c r="G227" s="12">
        <v>41153</v>
      </c>
      <c r="H227">
        <v>0</v>
      </c>
      <c r="I227">
        <v>30</v>
      </c>
      <c r="J227">
        <v>7.4465878448454759E-2</v>
      </c>
      <c r="L227">
        <v>0.18842825140012451</v>
      </c>
      <c r="M227">
        <v>1.6312242826522856</v>
      </c>
    </row>
    <row r="228" spans="1:13" x14ac:dyDescent="0.25">
      <c r="A228" s="3" t="s">
        <v>24</v>
      </c>
      <c r="B228" s="3" t="s">
        <v>25</v>
      </c>
      <c r="C228" s="4">
        <v>2012</v>
      </c>
      <c r="D228" s="3">
        <v>10</v>
      </c>
      <c r="E228" s="3">
        <v>4</v>
      </c>
      <c r="F228" s="3">
        <v>46</v>
      </c>
      <c r="G228" s="12">
        <v>41153</v>
      </c>
      <c r="H228">
        <v>30</v>
      </c>
      <c r="I228">
        <v>60</v>
      </c>
      <c r="J228">
        <v>6.2965633261235388E-2</v>
      </c>
      <c r="L228">
        <v>4.6267487783385408E-2</v>
      </c>
      <c r="M228">
        <v>0.24975459424817753</v>
      </c>
    </row>
    <row r="229" spans="1:13" x14ac:dyDescent="0.25">
      <c r="A229" s="3" t="s">
        <v>24</v>
      </c>
      <c r="B229" s="3" t="s">
        <v>25</v>
      </c>
      <c r="C229" s="4">
        <v>2012</v>
      </c>
      <c r="D229" s="3">
        <v>10</v>
      </c>
      <c r="E229" s="3">
        <v>4</v>
      </c>
      <c r="F229" s="3">
        <v>46</v>
      </c>
      <c r="G229" s="12">
        <v>41153</v>
      </c>
      <c r="H229">
        <v>60</v>
      </c>
      <c r="I229">
        <v>90</v>
      </c>
      <c r="J229">
        <v>5.9756097560975559E-2</v>
      </c>
      <c r="L229">
        <v>0.23719654471544716</v>
      </c>
      <c r="M229">
        <v>0.68205195121951212</v>
      </c>
    </row>
    <row r="230" spans="1:13" x14ac:dyDescent="0.25">
      <c r="A230" s="3" t="s">
        <v>24</v>
      </c>
      <c r="B230" s="3" t="s">
        <v>25</v>
      </c>
      <c r="C230" s="4">
        <v>2012</v>
      </c>
      <c r="D230" s="3">
        <v>10</v>
      </c>
      <c r="E230" s="3">
        <v>4</v>
      </c>
      <c r="F230" s="3">
        <v>46</v>
      </c>
      <c r="G230" s="12">
        <v>41153</v>
      </c>
      <c r="H230">
        <v>90</v>
      </c>
      <c r="I230">
        <v>120</v>
      </c>
      <c r="J230">
        <v>5.5073822357628172E-2</v>
      </c>
      <c r="L230">
        <v>0.15445715178501679</v>
      </c>
      <c r="M230">
        <v>0.41574345754237946</v>
      </c>
    </row>
    <row r="231" spans="1:13" x14ac:dyDescent="0.25">
      <c r="A231" s="3" t="s">
        <v>24</v>
      </c>
      <c r="B231" s="3" t="s">
        <v>25</v>
      </c>
      <c r="C231" s="4">
        <v>2012</v>
      </c>
      <c r="D231" s="3">
        <v>10</v>
      </c>
      <c r="E231" s="3">
        <v>4</v>
      </c>
      <c r="F231" s="3">
        <v>46</v>
      </c>
      <c r="G231" s="12">
        <v>41153</v>
      </c>
      <c r="H231">
        <v>120</v>
      </c>
      <c r="I231">
        <v>150</v>
      </c>
      <c r="J231">
        <v>6.070908207867879E-2</v>
      </c>
      <c r="L231">
        <v>0.22939290917921318</v>
      </c>
      <c r="M231">
        <v>0.94266148615832901</v>
      </c>
    </row>
    <row r="232" spans="1:13" x14ac:dyDescent="0.25">
      <c r="A232" s="3" t="s">
        <v>24</v>
      </c>
      <c r="B232" s="3" t="s">
        <v>25</v>
      </c>
      <c r="C232" s="4">
        <v>2012</v>
      </c>
      <c r="D232" s="3">
        <v>7</v>
      </c>
      <c r="E232" s="3">
        <v>4</v>
      </c>
      <c r="F232" s="3">
        <v>47</v>
      </c>
      <c r="G232" s="12">
        <v>41153</v>
      </c>
      <c r="H232">
        <v>0</v>
      </c>
      <c r="I232">
        <v>30</v>
      </c>
      <c r="J232">
        <v>7.6786111729356829E-2</v>
      </c>
      <c r="L232">
        <v>8.2141108390830192E-2</v>
      </c>
      <c r="M232">
        <v>2.7882342903776247</v>
      </c>
    </row>
    <row r="233" spans="1:13" x14ac:dyDescent="0.25">
      <c r="A233" s="3" t="s">
        <v>24</v>
      </c>
      <c r="B233" s="3" t="s">
        <v>25</v>
      </c>
      <c r="C233" s="4">
        <v>2012</v>
      </c>
      <c r="D233" s="3">
        <v>7</v>
      </c>
      <c r="E233" s="3">
        <v>4</v>
      </c>
      <c r="F233" s="3">
        <v>47</v>
      </c>
      <c r="G233" s="12">
        <v>41153</v>
      </c>
      <c r="H233">
        <v>30</v>
      </c>
      <c r="I233">
        <v>60</v>
      </c>
      <c r="J233">
        <v>6.5948855989232877E-2</v>
      </c>
      <c r="L233">
        <v>0</v>
      </c>
      <c r="M233">
        <v>0.17623943472409154</v>
      </c>
    </row>
    <row r="234" spans="1:13" x14ac:dyDescent="0.25">
      <c r="A234" s="3" t="s">
        <v>24</v>
      </c>
      <c r="B234" s="3" t="s">
        <v>25</v>
      </c>
      <c r="C234" s="4">
        <v>2012</v>
      </c>
      <c r="D234" s="3">
        <v>7</v>
      </c>
      <c r="E234" s="3">
        <v>4</v>
      </c>
      <c r="F234" s="3">
        <v>47</v>
      </c>
      <c r="G234" s="12">
        <v>41153</v>
      </c>
      <c r="H234">
        <v>60</v>
      </c>
      <c r="I234">
        <v>90</v>
      </c>
      <c r="J234">
        <v>6.5010274612366969E-2</v>
      </c>
      <c r="L234">
        <v>0</v>
      </c>
      <c r="M234">
        <v>0.2273789308176101</v>
      </c>
    </row>
    <row r="235" spans="1:13" x14ac:dyDescent="0.25">
      <c r="A235" s="3" t="s">
        <v>24</v>
      </c>
      <c r="B235" s="3" t="s">
        <v>25</v>
      </c>
      <c r="C235" s="4">
        <v>2012</v>
      </c>
      <c r="D235" s="3">
        <v>7</v>
      </c>
      <c r="E235" s="3">
        <v>4</v>
      </c>
      <c r="F235" s="3">
        <v>47</v>
      </c>
      <c r="G235" s="12">
        <v>41153</v>
      </c>
      <c r="H235">
        <v>90</v>
      </c>
      <c r="I235">
        <v>120</v>
      </c>
      <c r="J235">
        <v>5.6977704376548415E-2</v>
      </c>
      <c r="L235">
        <v>0</v>
      </c>
      <c r="M235">
        <v>0.40640178915496838</v>
      </c>
    </row>
    <row r="236" spans="1:13" x14ac:dyDescent="0.25">
      <c r="A236" s="3" t="s">
        <v>24</v>
      </c>
      <c r="B236" s="3" t="s">
        <v>25</v>
      </c>
      <c r="C236" s="4">
        <v>2012</v>
      </c>
      <c r="D236" s="3">
        <v>7</v>
      </c>
      <c r="E236" s="3">
        <v>4</v>
      </c>
      <c r="F236" s="3">
        <v>47</v>
      </c>
      <c r="G236" s="12">
        <v>41153</v>
      </c>
      <c r="H236">
        <v>120</v>
      </c>
      <c r="I236">
        <v>150</v>
      </c>
      <c r="J236">
        <v>7.2553191489361624E-2</v>
      </c>
      <c r="L236">
        <v>8.6743124113475151E-2</v>
      </c>
      <c r="M236">
        <v>2.7022072695035453</v>
      </c>
    </row>
    <row r="237" spans="1:13" x14ac:dyDescent="0.25">
      <c r="A237" s="3" t="s">
        <v>24</v>
      </c>
      <c r="B237" s="3" t="s">
        <v>25</v>
      </c>
      <c r="C237" s="4">
        <v>2012</v>
      </c>
      <c r="D237" s="3">
        <v>5</v>
      </c>
      <c r="E237" s="3">
        <v>4</v>
      </c>
      <c r="F237" s="3">
        <v>48</v>
      </c>
      <c r="G237" s="12">
        <v>41153</v>
      </c>
      <c r="H237">
        <v>0</v>
      </c>
      <c r="I237">
        <v>30</v>
      </c>
      <c r="J237">
        <v>0.12201963534361833</v>
      </c>
      <c r="L237">
        <v>5.084927536231882E-2</v>
      </c>
      <c r="M237">
        <v>15.552682608695648</v>
      </c>
    </row>
    <row r="238" spans="1:13" x14ac:dyDescent="0.25">
      <c r="A238" s="3" t="s">
        <v>24</v>
      </c>
      <c r="B238" s="3" t="s">
        <v>25</v>
      </c>
      <c r="C238" s="4">
        <v>2012</v>
      </c>
      <c r="D238" s="3">
        <v>5</v>
      </c>
      <c r="E238" s="3">
        <v>4</v>
      </c>
      <c r="F238" s="3">
        <v>48</v>
      </c>
      <c r="G238" s="12">
        <v>41153</v>
      </c>
      <c r="H238">
        <v>30</v>
      </c>
      <c r="I238">
        <v>60</v>
      </c>
      <c r="J238">
        <v>0.14410364886303531</v>
      </c>
      <c r="L238">
        <v>0.12916461748633878</v>
      </c>
      <c r="M238">
        <v>2.6422267759562841</v>
      </c>
    </row>
    <row r="239" spans="1:13" x14ac:dyDescent="0.25">
      <c r="A239" s="3" t="s">
        <v>24</v>
      </c>
      <c r="B239" s="3" t="s">
        <v>25</v>
      </c>
      <c r="C239" s="4">
        <v>2012</v>
      </c>
      <c r="D239" s="3">
        <v>5</v>
      </c>
      <c r="E239" s="3">
        <v>4</v>
      </c>
      <c r="F239" s="3">
        <v>48</v>
      </c>
      <c r="G239" s="12">
        <v>41153</v>
      </c>
      <c r="H239">
        <v>60</v>
      </c>
      <c r="I239">
        <v>90</v>
      </c>
      <c r="J239">
        <v>0.13368397983782587</v>
      </c>
      <c r="L239">
        <v>0.30941429249762586</v>
      </c>
      <c r="M239">
        <v>2.7006961794141282</v>
      </c>
    </row>
    <row r="240" spans="1:13" x14ac:dyDescent="0.25">
      <c r="A240" s="3" t="s">
        <v>24</v>
      </c>
      <c r="B240" s="3" t="s">
        <v>25</v>
      </c>
      <c r="C240" s="4">
        <v>2012</v>
      </c>
      <c r="D240" s="3">
        <v>5</v>
      </c>
      <c r="E240" s="3">
        <v>4</v>
      </c>
      <c r="F240" s="3">
        <v>48</v>
      </c>
      <c r="G240" s="12">
        <v>41153</v>
      </c>
      <c r="H240">
        <v>90</v>
      </c>
      <c r="I240">
        <v>120</v>
      </c>
      <c r="J240">
        <v>0.13120567375886533</v>
      </c>
      <c r="L240">
        <v>8.8655496453900709E-2</v>
      </c>
      <c r="M240">
        <v>2.7468670212765955</v>
      </c>
    </row>
    <row r="241" spans="1:13" x14ac:dyDescent="0.25">
      <c r="A241" s="3" t="s">
        <v>24</v>
      </c>
      <c r="B241" s="3" t="s">
        <v>25</v>
      </c>
      <c r="C241" s="4">
        <v>2012</v>
      </c>
      <c r="D241" s="3">
        <v>5</v>
      </c>
      <c r="E241" s="3">
        <v>4</v>
      </c>
      <c r="F241" s="3">
        <v>48</v>
      </c>
      <c r="G241" s="12">
        <v>41153</v>
      </c>
      <c r="H241">
        <v>120</v>
      </c>
      <c r="I241">
        <v>150</v>
      </c>
      <c r="J241">
        <v>0.13550065019505836</v>
      </c>
      <c r="L241">
        <v>1.2750893801473775E-2</v>
      </c>
      <c r="M241">
        <v>6.2294442999566542</v>
      </c>
    </row>
    <row r="242" spans="1:13" x14ac:dyDescent="0.25">
      <c r="A242" s="3" t="s">
        <v>24</v>
      </c>
      <c r="B242" s="3" t="s">
        <v>25</v>
      </c>
      <c r="C242" s="4">
        <v>2012</v>
      </c>
      <c r="D242" s="3">
        <v>3</v>
      </c>
      <c r="E242" s="3">
        <v>4</v>
      </c>
      <c r="F242" s="3">
        <v>49</v>
      </c>
      <c r="G242" s="12">
        <v>41153</v>
      </c>
      <c r="H242">
        <v>0</v>
      </c>
      <c r="I242">
        <v>30</v>
      </c>
      <c r="J242">
        <v>5.3144807411019186E-2</v>
      </c>
      <c r="L242">
        <v>0.54627352510970262</v>
      </c>
      <c r="M242">
        <v>0.69016996587030721</v>
      </c>
    </row>
    <row r="243" spans="1:13" x14ac:dyDescent="0.25">
      <c r="A243" s="3" t="s">
        <v>24</v>
      </c>
      <c r="B243" s="3" t="s">
        <v>25</v>
      </c>
      <c r="C243" s="4">
        <v>2012</v>
      </c>
      <c r="D243" s="3">
        <v>3</v>
      </c>
      <c r="E243" s="3">
        <v>4</v>
      </c>
      <c r="F243" s="3">
        <v>49</v>
      </c>
      <c r="G243" s="12">
        <v>41153</v>
      </c>
      <c r="H243">
        <v>30</v>
      </c>
      <c r="I243">
        <v>60</v>
      </c>
      <c r="J243">
        <v>6.1986381779760513E-2</v>
      </c>
      <c r="L243">
        <v>0.16063208108319638</v>
      </c>
      <c r="M243">
        <v>0.25351152461454174</v>
      </c>
    </row>
    <row r="244" spans="1:13" x14ac:dyDescent="0.25">
      <c r="A244" s="3" t="s">
        <v>24</v>
      </c>
      <c r="B244" s="3" t="s">
        <v>25</v>
      </c>
      <c r="C244" s="4">
        <v>2012</v>
      </c>
      <c r="D244" s="3">
        <v>3</v>
      </c>
      <c r="E244" s="3">
        <v>4</v>
      </c>
      <c r="F244" s="3">
        <v>49</v>
      </c>
      <c r="G244" s="12">
        <v>41153</v>
      </c>
      <c r="H244">
        <v>60</v>
      </c>
      <c r="I244">
        <v>90</v>
      </c>
      <c r="J244">
        <v>5.4646988432389208E-2</v>
      </c>
      <c r="L244">
        <v>0.14503770775162875</v>
      </c>
      <c r="M244">
        <v>8.0527070868235601E-2</v>
      </c>
    </row>
    <row r="245" spans="1:13" x14ac:dyDescent="0.25">
      <c r="A245" s="3" t="s">
        <v>24</v>
      </c>
      <c r="B245" s="3" t="s">
        <v>25</v>
      </c>
      <c r="C245" s="4">
        <v>2012</v>
      </c>
      <c r="D245" s="3">
        <v>3</v>
      </c>
      <c r="E245" s="3">
        <v>4</v>
      </c>
      <c r="F245" s="3">
        <v>49</v>
      </c>
      <c r="G245" s="12">
        <v>41153</v>
      </c>
      <c r="H245">
        <v>90</v>
      </c>
      <c r="I245">
        <v>120</v>
      </c>
      <c r="J245">
        <v>5.767138193688804E-2</v>
      </c>
      <c r="L245">
        <v>0.18528237214363444</v>
      </c>
      <c r="M245">
        <v>0.13438552774755172</v>
      </c>
    </row>
    <row r="246" spans="1:13" x14ac:dyDescent="0.25">
      <c r="A246" s="3" t="s">
        <v>24</v>
      </c>
      <c r="B246" s="3" t="s">
        <v>25</v>
      </c>
      <c r="C246" s="4">
        <v>2012</v>
      </c>
      <c r="D246" s="3">
        <v>3</v>
      </c>
      <c r="E246" s="3">
        <v>4</v>
      </c>
      <c r="F246" s="3">
        <v>49</v>
      </c>
      <c r="G246" s="12">
        <v>41153</v>
      </c>
      <c r="H246">
        <v>120</v>
      </c>
      <c r="I246">
        <v>150</v>
      </c>
      <c r="J246">
        <v>6.292239571195532E-2</v>
      </c>
      <c r="L246">
        <v>0.29780406665113029</v>
      </c>
      <c r="M246">
        <v>0.68005332867241519</v>
      </c>
    </row>
    <row r="247" spans="1:13" x14ac:dyDescent="0.25">
      <c r="A247" s="3" t="s">
        <v>24</v>
      </c>
      <c r="B247" s="3" t="s">
        <v>25</v>
      </c>
      <c r="C247" s="4">
        <v>2012</v>
      </c>
      <c r="D247" s="3">
        <v>9</v>
      </c>
      <c r="E247" s="3">
        <v>4</v>
      </c>
      <c r="F247" s="3">
        <v>50</v>
      </c>
      <c r="G247" s="12">
        <v>41153</v>
      </c>
      <c r="H247">
        <v>0</v>
      </c>
      <c r="I247">
        <v>30</v>
      </c>
      <c r="J247">
        <v>7.3432704953967753E-2</v>
      </c>
      <c r="L247">
        <v>0</v>
      </c>
      <c r="M247">
        <v>2.7062748611720009</v>
      </c>
    </row>
    <row r="248" spans="1:13" x14ac:dyDescent="0.25">
      <c r="A248" s="3" t="s">
        <v>24</v>
      </c>
      <c r="B248" s="3" t="s">
        <v>25</v>
      </c>
      <c r="C248" s="4">
        <v>2012</v>
      </c>
      <c r="D248" s="3">
        <v>9</v>
      </c>
      <c r="E248" s="3">
        <v>4</v>
      </c>
      <c r="F248" s="3">
        <v>50</v>
      </c>
      <c r="G248" s="12">
        <v>41153</v>
      </c>
      <c r="H248">
        <v>30</v>
      </c>
      <c r="I248">
        <v>60</v>
      </c>
      <c r="J248">
        <v>6.8167985392574543E-2</v>
      </c>
      <c r="L248">
        <v>0</v>
      </c>
      <c r="M248">
        <v>0.31451320754716972</v>
      </c>
    </row>
    <row r="249" spans="1:13" x14ac:dyDescent="0.25">
      <c r="A249" s="3" t="s">
        <v>24</v>
      </c>
      <c r="B249" s="3" t="s">
        <v>25</v>
      </c>
      <c r="C249" s="4">
        <v>2012</v>
      </c>
      <c r="D249" s="3">
        <v>9</v>
      </c>
      <c r="E249" s="3">
        <v>4</v>
      </c>
      <c r="F249" s="3">
        <v>50</v>
      </c>
      <c r="G249" s="12">
        <v>41153</v>
      </c>
      <c r="H249">
        <v>60</v>
      </c>
      <c r="I249">
        <v>90</v>
      </c>
      <c r="J249">
        <v>6.6640836884928278E-2</v>
      </c>
      <c r="L249">
        <v>0</v>
      </c>
      <c r="M249">
        <v>0.46598399199276763</v>
      </c>
    </row>
    <row r="250" spans="1:13" x14ac:dyDescent="0.25">
      <c r="A250" s="3" t="s">
        <v>24</v>
      </c>
      <c r="B250" s="3" t="s">
        <v>25</v>
      </c>
      <c r="C250" s="4">
        <v>2012</v>
      </c>
      <c r="D250" s="3">
        <v>9</v>
      </c>
      <c r="E250" s="3">
        <v>4</v>
      </c>
      <c r="F250" s="3">
        <v>50</v>
      </c>
      <c r="G250" s="12">
        <v>41153</v>
      </c>
      <c r="H250">
        <v>90</v>
      </c>
      <c r="I250">
        <v>120</v>
      </c>
      <c r="J250">
        <v>8.0075811419095061E-2</v>
      </c>
      <c r="L250">
        <v>0</v>
      </c>
      <c r="M250">
        <v>1.0136406815130696</v>
      </c>
    </row>
    <row r="251" spans="1:13" x14ac:dyDescent="0.25">
      <c r="A251" s="3" t="s">
        <v>24</v>
      </c>
      <c r="B251" s="3" t="s">
        <v>25</v>
      </c>
      <c r="C251" s="4">
        <v>2012</v>
      </c>
      <c r="D251" s="3">
        <v>9</v>
      </c>
      <c r="E251" s="3">
        <v>4</v>
      </c>
      <c r="F251" s="3">
        <v>50</v>
      </c>
      <c r="G251" s="12">
        <v>41153</v>
      </c>
      <c r="H251">
        <v>120</v>
      </c>
      <c r="I251">
        <v>150</v>
      </c>
      <c r="J251">
        <v>9.600378340033093E-2</v>
      </c>
      <c r="L251">
        <v>6.061492078505557E-3</v>
      </c>
      <c r="M251">
        <v>3.9227179120359419</v>
      </c>
    </row>
    <row r="252" spans="1:13" x14ac:dyDescent="0.25">
      <c r="A252" s="3" t="s">
        <v>24</v>
      </c>
      <c r="B252" s="3" t="s">
        <v>25</v>
      </c>
      <c r="C252" s="4">
        <v>2012</v>
      </c>
      <c r="D252" s="3">
        <v>6</v>
      </c>
      <c r="E252" s="3">
        <v>4</v>
      </c>
      <c r="F252" s="3">
        <v>51</v>
      </c>
      <c r="G252" s="12">
        <v>41153</v>
      </c>
      <c r="H252">
        <v>0</v>
      </c>
      <c r="I252">
        <v>30</v>
      </c>
      <c r="J252">
        <v>7.2117492327926164E-2</v>
      </c>
      <c r="L252">
        <v>0.28007318792927072</v>
      </c>
      <c r="M252">
        <v>2.0199768011106238</v>
      </c>
    </row>
    <row r="253" spans="1:13" x14ac:dyDescent="0.25">
      <c r="A253" s="3" t="s">
        <v>24</v>
      </c>
      <c r="B253" s="3" t="s">
        <v>25</v>
      </c>
      <c r="C253" s="4">
        <v>2012</v>
      </c>
      <c r="D253" s="3">
        <v>6</v>
      </c>
      <c r="E253" s="3">
        <v>4</v>
      </c>
      <c r="F253" s="3">
        <v>51</v>
      </c>
      <c r="G253" s="12">
        <v>41153</v>
      </c>
      <c r="H253">
        <v>30</v>
      </c>
      <c r="I253">
        <v>60</v>
      </c>
      <c r="J253">
        <v>6.3520545487170135E-2</v>
      </c>
      <c r="L253">
        <v>2.7823159578922181E-2</v>
      </c>
      <c r="M253">
        <v>6.9220784735929172E-2</v>
      </c>
    </row>
    <row r="254" spans="1:13" x14ac:dyDescent="0.25">
      <c r="A254" s="3" t="s">
        <v>24</v>
      </c>
      <c r="B254" s="3" t="s">
        <v>25</v>
      </c>
      <c r="C254" s="4">
        <v>2012</v>
      </c>
      <c r="D254" s="3">
        <v>6</v>
      </c>
      <c r="E254" s="3">
        <v>4</v>
      </c>
      <c r="F254" s="3">
        <v>51</v>
      </c>
      <c r="G254" s="12">
        <v>41153</v>
      </c>
      <c r="H254">
        <v>60</v>
      </c>
      <c r="I254">
        <v>90</v>
      </c>
      <c r="J254">
        <v>6.0449939893525602E-2</v>
      </c>
      <c r="L254">
        <v>0.16751427671875896</v>
      </c>
      <c r="M254">
        <v>0.78382348732039608</v>
      </c>
    </row>
    <row r="255" spans="1:13" x14ac:dyDescent="0.25">
      <c r="A255" s="3" t="s">
        <v>24</v>
      </c>
      <c r="B255" s="3" t="s">
        <v>25</v>
      </c>
      <c r="C255" s="4">
        <v>2012</v>
      </c>
      <c r="D255" s="3">
        <v>6</v>
      </c>
      <c r="E255" s="3">
        <v>4</v>
      </c>
      <c r="F255" s="3">
        <v>51</v>
      </c>
      <c r="G255" s="12">
        <v>41153</v>
      </c>
      <c r="H255">
        <v>90</v>
      </c>
      <c r="I255">
        <v>120</v>
      </c>
      <c r="J255">
        <v>6.2996704787749561E-2</v>
      </c>
      <c r="L255">
        <v>8.4901628222523742E-2</v>
      </c>
      <c r="M255">
        <v>2.1786925760806355</v>
      </c>
    </row>
    <row r="256" spans="1:13" x14ac:dyDescent="0.25">
      <c r="A256" s="3" t="s">
        <v>24</v>
      </c>
      <c r="B256" s="3" t="s">
        <v>25</v>
      </c>
      <c r="C256" s="4">
        <v>2012</v>
      </c>
      <c r="D256" s="3">
        <v>6</v>
      </c>
      <c r="E256" s="3">
        <v>4</v>
      </c>
      <c r="F256" s="3">
        <v>51</v>
      </c>
      <c r="G256" s="12">
        <v>41153</v>
      </c>
      <c r="H256">
        <v>120</v>
      </c>
      <c r="I256">
        <v>150</v>
      </c>
      <c r="J256">
        <v>7.8385801817029241E-2</v>
      </c>
      <c r="L256">
        <v>0.33830283822804413</v>
      </c>
      <c r="M256">
        <v>6.1260243679132325</v>
      </c>
    </row>
    <row r="257" spans="1:13" x14ac:dyDescent="0.25">
      <c r="A257" s="3" t="s">
        <v>24</v>
      </c>
      <c r="B257" s="3" t="s">
        <v>25</v>
      </c>
      <c r="C257" s="4">
        <v>2012</v>
      </c>
      <c r="D257" s="3">
        <v>1</v>
      </c>
      <c r="E257" s="3">
        <v>4</v>
      </c>
      <c r="F257" s="3">
        <v>52</v>
      </c>
      <c r="G257" s="12">
        <v>41153</v>
      </c>
      <c r="H257">
        <v>0</v>
      </c>
      <c r="I257">
        <v>30</v>
      </c>
      <c r="J257">
        <v>0.13519430760810064</v>
      </c>
      <c r="L257">
        <v>9.0978690020069294E-2</v>
      </c>
      <c r="M257">
        <v>23.849552745849302</v>
      </c>
    </row>
    <row r="258" spans="1:13" x14ac:dyDescent="0.25">
      <c r="A258" s="3" t="s">
        <v>24</v>
      </c>
      <c r="B258" s="3" t="s">
        <v>25</v>
      </c>
      <c r="C258" s="4">
        <v>2012</v>
      </c>
      <c r="D258" s="3">
        <v>1</v>
      </c>
      <c r="E258" s="3">
        <v>4</v>
      </c>
      <c r="F258" s="3">
        <v>52</v>
      </c>
      <c r="G258" s="12">
        <v>41153</v>
      </c>
      <c r="H258">
        <v>30</v>
      </c>
      <c r="I258">
        <v>60</v>
      </c>
      <c r="J258">
        <v>0.13354873451803986</v>
      </c>
      <c r="L258">
        <v>0.369106803087417</v>
      </c>
      <c r="M258">
        <v>5.5871113983126905</v>
      </c>
    </row>
    <row r="259" spans="1:13" x14ac:dyDescent="0.25">
      <c r="A259" s="3" t="s">
        <v>24</v>
      </c>
      <c r="B259" s="3" t="s">
        <v>25</v>
      </c>
      <c r="C259" s="4">
        <v>2012</v>
      </c>
      <c r="D259" s="3">
        <v>1</v>
      </c>
      <c r="E259" s="3">
        <v>4</v>
      </c>
      <c r="F259" s="3">
        <v>52</v>
      </c>
      <c r="G259" s="12">
        <v>41153</v>
      </c>
      <c r="H259">
        <v>60</v>
      </c>
      <c r="I259">
        <v>90</v>
      </c>
      <c r="J259">
        <v>0.13275061458617862</v>
      </c>
      <c r="L259">
        <v>0.51436975325503043</v>
      </c>
      <c r="M259">
        <v>2.7339237639989071</v>
      </c>
    </row>
    <row r="260" spans="1:13" x14ac:dyDescent="0.25">
      <c r="A260" s="3" t="s">
        <v>24</v>
      </c>
      <c r="B260" s="3" t="s">
        <v>25</v>
      </c>
      <c r="C260" s="4">
        <v>2012</v>
      </c>
      <c r="D260" s="3">
        <v>1</v>
      </c>
      <c r="E260" s="3">
        <v>4</v>
      </c>
      <c r="F260" s="3">
        <v>52</v>
      </c>
      <c r="G260" s="12">
        <v>41153</v>
      </c>
      <c r="H260">
        <v>90</v>
      </c>
      <c r="I260">
        <v>120</v>
      </c>
      <c r="J260">
        <v>0.12870553359683778</v>
      </c>
      <c r="L260">
        <v>0.31888858695652178</v>
      </c>
      <c r="M260">
        <v>2.7173172924901188</v>
      </c>
    </row>
    <row r="261" spans="1:13" x14ac:dyDescent="0.25">
      <c r="A261" s="3" t="s">
        <v>24</v>
      </c>
      <c r="B261" s="3" t="s">
        <v>25</v>
      </c>
      <c r="C261" s="4">
        <v>2012</v>
      </c>
      <c r="D261" s="3">
        <v>1</v>
      </c>
      <c r="E261" s="3">
        <v>4</v>
      </c>
      <c r="F261" s="3">
        <v>52</v>
      </c>
      <c r="G261" s="12">
        <v>41153</v>
      </c>
      <c r="H261">
        <v>120</v>
      </c>
      <c r="I261">
        <v>150</v>
      </c>
      <c r="J261">
        <v>0.12423189954581883</v>
      </c>
      <c r="L261">
        <v>2.1446050405200826E-2</v>
      </c>
      <c r="M261">
        <v>2.8918508326654204</v>
      </c>
    </row>
    <row r="262" spans="1:13" x14ac:dyDescent="0.25">
      <c r="A262" s="3" t="s">
        <v>24</v>
      </c>
      <c r="B262" s="3" t="s">
        <v>25</v>
      </c>
      <c r="C262" s="4">
        <v>2012</v>
      </c>
      <c r="D262" s="3">
        <v>11</v>
      </c>
      <c r="E262" s="3">
        <v>4</v>
      </c>
      <c r="F262" s="3">
        <v>53</v>
      </c>
      <c r="G262" s="12">
        <v>41153</v>
      </c>
      <c r="H262">
        <v>0</v>
      </c>
      <c r="I262">
        <v>30</v>
      </c>
      <c r="J262">
        <v>0.13595476741197632</v>
      </c>
      <c r="L262">
        <v>7.0650635654930183E-2</v>
      </c>
      <c r="M262">
        <v>3.570510759873212</v>
      </c>
    </row>
    <row r="263" spans="1:13" x14ac:dyDescent="0.25">
      <c r="A263" s="3" t="s">
        <v>24</v>
      </c>
      <c r="B263" s="3" t="s">
        <v>25</v>
      </c>
      <c r="C263" s="4">
        <v>2012</v>
      </c>
      <c r="D263" s="3">
        <v>11</v>
      </c>
      <c r="E263" s="3">
        <v>4</v>
      </c>
      <c r="F263" s="3">
        <v>53</v>
      </c>
      <c r="G263" s="12">
        <v>41153</v>
      </c>
      <c r="H263">
        <v>30</v>
      </c>
      <c r="I263">
        <v>60</v>
      </c>
      <c r="J263">
        <v>0.13313754282917273</v>
      </c>
      <c r="L263">
        <v>0.44030713819546408</v>
      </c>
      <c r="M263">
        <v>7.437646818404307</v>
      </c>
    </row>
    <row r="264" spans="1:13" x14ac:dyDescent="0.25">
      <c r="A264" s="3" t="s">
        <v>24</v>
      </c>
      <c r="B264" s="3" t="s">
        <v>25</v>
      </c>
      <c r="C264" s="4">
        <v>2012</v>
      </c>
      <c r="D264" s="3">
        <v>11</v>
      </c>
      <c r="E264" s="3">
        <v>4</v>
      </c>
      <c r="F264" s="3">
        <v>53</v>
      </c>
      <c r="G264" s="12">
        <v>41153</v>
      </c>
      <c r="H264">
        <v>60</v>
      </c>
      <c r="I264">
        <v>90</v>
      </c>
      <c r="J264">
        <v>0.12975543478260845</v>
      </c>
      <c r="L264">
        <v>0.27817988111413028</v>
      </c>
      <c r="M264">
        <v>4.0984491961050704</v>
      </c>
    </row>
    <row r="265" spans="1:13" x14ac:dyDescent="0.25">
      <c r="A265" s="3" t="s">
        <v>24</v>
      </c>
      <c r="B265" s="3" t="s">
        <v>25</v>
      </c>
      <c r="C265" s="4">
        <v>2012</v>
      </c>
      <c r="D265" s="3">
        <v>11</v>
      </c>
      <c r="E265" s="3">
        <v>4</v>
      </c>
      <c r="F265" s="3">
        <v>53</v>
      </c>
      <c r="G265" s="12">
        <v>41153</v>
      </c>
      <c r="H265">
        <v>90</v>
      </c>
      <c r="I265">
        <v>120</v>
      </c>
      <c r="J265">
        <v>0.11576753878212546</v>
      </c>
      <c r="L265">
        <v>0.30118294165316051</v>
      </c>
      <c r="M265">
        <v>1.9359378135370846</v>
      </c>
    </row>
    <row r="266" spans="1:13" x14ac:dyDescent="0.25">
      <c r="A266" s="3" t="s">
        <v>24</v>
      </c>
      <c r="B266" s="3" t="s">
        <v>25</v>
      </c>
      <c r="C266" s="4">
        <v>2012</v>
      </c>
      <c r="D266" s="3">
        <v>11</v>
      </c>
      <c r="E266" s="3">
        <v>4</v>
      </c>
      <c r="F266" s="3">
        <v>53</v>
      </c>
      <c r="G266" s="12">
        <v>41153</v>
      </c>
      <c r="H266">
        <v>120</v>
      </c>
      <c r="I266">
        <v>150</v>
      </c>
      <c r="J266">
        <v>9.6264367816091906E-2</v>
      </c>
      <c r="L266">
        <v>0.33585698515325674</v>
      </c>
      <c r="M266">
        <v>0.32415026340996173</v>
      </c>
    </row>
    <row r="267" spans="1:13" x14ac:dyDescent="0.25">
      <c r="A267" s="3" t="s">
        <v>24</v>
      </c>
      <c r="B267" s="3" t="s">
        <v>25</v>
      </c>
      <c r="C267" s="4">
        <v>2012</v>
      </c>
      <c r="D267" s="3">
        <v>13</v>
      </c>
      <c r="E267" s="3">
        <v>4</v>
      </c>
      <c r="F267" s="3">
        <v>54</v>
      </c>
      <c r="G267" s="12">
        <v>41153</v>
      </c>
      <c r="H267">
        <v>0</v>
      </c>
      <c r="I267">
        <v>30</v>
      </c>
      <c r="J267">
        <v>9.3836246550137961E-2</v>
      </c>
      <c r="L267">
        <v>0.22513198405397111</v>
      </c>
      <c r="M267">
        <v>2.4931971787795151</v>
      </c>
    </row>
    <row r="268" spans="1:13" x14ac:dyDescent="0.25">
      <c r="A268" s="3" t="s">
        <v>24</v>
      </c>
      <c r="B268" s="3" t="s">
        <v>25</v>
      </c>
      <c r="C268" s="4">
        <v>2012</v>
      </c>
      <c r="D268" s="3">
        <v>13</v>
      </c>
      <c r="E268" s="3">
        <v>4</v>
      </c>
      <c r="F268" s="3">
        <v>54</v>
      </c>
      <c r="G268" s="12">
        <v>41153</v>
      </c>
      <c r="H268">
        <v>30</v>
      </c>
      <c r="I268">
        <v>60</v>
      </c>
      <c r="J268">
        <v>7.0909090909090727E-2</v>
      </c>
      <c r="L268">
        <v>6.5728939393939367E-2</v>
      </c>
      <c r="M268">
        <v>0.26880869696969689</v>
      </c>
    </row>
    <row r="269" spans="1:13" x14ac:dyDescent="0.25">
      <c r="A269" s="3" t="s">
        <v>24</v>
      </c>
      <c r="B269" s="3" t="s">
        <v>25</v>
      </c>
      <c r="C269" s="4">
        <v>2012</v>
      </c>
      <c r="D269" s="3">
        <v>13</v>
      </c>
      <c r="E269" s="3">
        <v>4</v>
      </c>
      <c r="F269" s="3">
        <v>54</v>
      </c>
      <c r="G269" s="12">
        <v>41153</v>
      </c>
      <c r="H269">
        <v>60</v>
      </c>
      <c r="I269">
        <v>90</v>
      </c>
      <c r="J269">
        <v>6.8530586504099336E-2</v>
      </c>
      <c r="L269">
        <v>3.7160494008829092E-2</v>
      </c>
      <c r="M269">
        <v>0.21383106649849346</v>
      </c>
    </row>
    <row r="270" spans="1:13" x14ac:dyDescent="0.25">
      <c r="A270" s="3" t="s">
        <v>24</v>
      </c>
      <c r="B270" s="3" t="s">
        <v>25</v>
      </c>
      <c r="C270" s="4">
        <v>2012</v>
      </c>
      <c r="D270" s="3">
        <v>13</v>
      </c>
      <c r="E270" s="3">
        <v>4</v>
      </c>
      <c r="F270" s="3">
        <v>54</v>
      </c>
      <c r="G270" s="12">
        <v>41153</v>
      </c>
      <c r="H270">
        <v>90</v>
      </c>
      <c r="I270">
        <v>120</v>
      </c>
      <c r="J270">
        <v>7.036290322580635E-2</v>
      </c>
      <c r="L270">
        <v>3.2436291666666665E-2</v>
      </c>
      <c r="M270">
        <v>0.34610791666666663</v>
      </c>
    </row>
    <row r="271" spans="1:13" x14ac:dyDescent="0.25">
      <c r="A271" s="3" t="s">
        <v>24</v>
      </c>
      <c r="B271" s="3" t="s">
        <v>25</v>
      </c>
      <c r="C271" s="4">
        <v>2012</v>
      </c>
      <c r="D271" s="3">
        <v>13</v>
      </c>
      <c r="E271" s="3">
        <v>4</v>
      </c>
      <c r="F271" s="3">
        <v>54</v>
      </c>
      <c r="G271" s="12">
        <v>41153</v>
      </c>
      <c r="H271">
        <v>120</v>
      </c>
      <c r="I271">
        <v>150</v>
      </c>
      <c r="J271">
        <v>7.6707606119370886E-2</v>
      </c>
      <c r="L271">
        <v>0</v>
      </c>
      <c r="M271">
        <v>6.7075942684766225</v>
      </c>
    </row>
    <row r="272" spans="1:13" x14ac:dyDescent="0.25">
      <c r="A272" s="3" t="s">
        <v>24</v>
      </c>
      <c r="B272" s="3" t="s">
        <v>25</v>
      </c>
      <c r="C272" s="4">
        <v>2012</v>
      </c>
      <c r="D272" s="3">
        <v>12</v>
      </c>
      <c r="E272" s="3">
        <v>4</v>
      </c>
      <c r="F272" s="3">
        <v>55</v>
      </c>
      <c r="G272" s="12">
        <v>41153</v>
      </c>
      <c r="H272">
        <v>0</v>
      </c>
      <c r="I272">
        <v>30</v>
      </c>
      <c r="J272">
        <v>9.6237172177879124E-2</v>
      </c>
      <c r="L272">
        <v>0</v>
      </c>
      <c r="M272">
        <v>3.4508137324211328</v>
      </c>
    </row>
    <row r="273" spans="1:13" x14ac:dyDescent="0.25">
      <c r="A273" s="3" t="s">
        <v>24</v>
      </c>
      <c r="B273" s="3" t="s">
        <v>25</v>
      </c>
      <c r="C273" s="4">
        <v>2012</v>
      </c>
      <c r="D273" s="3">
        <v>12</v>
      </c>
      <c r="E273" s="3">
        <v>4</v>
      </c>
      <c r="F273" s="3">
        <v>55</v>
      </c>
      <c r="G273" s="12">
        <v>41153</v>
      </c>
      <c r="H273">
        <v>30</v>
      </c>
      <c r="I273">
        <v>60</v>
      </c>
      <c r="J273">
        <v>6.7151034786437622E-2</v>
      </c>
      <c r="L273">
        <v>6.95096506678409E-2</v>
      </c>
      <c r="M273">
        <v>0.61836507412300024</v>
      </c>
    </row>
    <row r="274" spans="1:13" x14ac:dyDescent="0.25">
      <c r="A274" s="3" t="s">
        <v>24</v>
      </c>
      <c r="B274" s="3" t="s">
        <v>25</v>
      </c>
      <c r="C274" s="4">
        <v>2012</v>
      </c>
      <c r="D274" s="3">
        <v>12</v>
      </c>
      <c r="E274" s="3">
        <v>4</v>
      </c>
      <c r="F274" s="3">
        <v>55</v>
      </c>
      <c r="G274" s="12">
        <v>41153</v>
      </c>
      <c r="H274">
        <v>60</v>
      </c>
      <c r="I274">
        <v>90</v>
      </c>
      <c r="J274">
        <v>6.2368872782757878E-2</v>
      </c>
      <c r="L274">
        <v>0.13825829995549621</v>
      </c>
      <c r="M274">
        <v>0.54764651281073173</v>
      </c>
    </row>
    <row r="275" spans="1:13" x14ac:dyDescent="0.25">
      <c r="A275" s="3" t="s">
        <v>24</v>
      </c>
      <c r="B275" s="3" t="s">
        <v>25</v>
      </c>
      <c r="C275" s="4">
        <v>2012</v>
      </c>
      <c r="D275" s="3">
        <v>12</v>
      </c>
      <c r="E275" s="3">
        <v>4</v>
      </c>
      <c r="F275" s="3">
        <v>55</v>
      </c>
      <c r="G275" s="12">
        <v>41153</v>
      </c>
      <c r="H275">
        <v>90</v>
      </c>
      <c r="I275">
        <v>120</v>
      </c>
      <c r="J275">
        <v>5.8088694565896444E-2</v>
      </c>
      <c r="L275">
        <v>0</v>
      </c>
      <c r="M275">
        <v>0.31803556110764108</v>
      </c>
    </row>
    <row r="276" spans="1:13" x14ac:dyDescent="0.25">
      <c r="A276" s="3" t="s">
        <v>24</v>
      </c>
      <c r="B276" s="3" t="s">
        <v>25</v>
      </c>
      <c r="C276" s="4">
        <v>2012</v>
      </c>
      <c r="D276" s="3">
        <v>12</v>
      </c>
      <c r="E276" s="3">
        <v>4</v>
      </c>
      <c r="F276" s="3">
        <v>55</v>
      </c>
      <c r="G276" s="12">
        <v>41153</v>
      </c>
      <c r="H276">
        <v>120</v>
      </c>
      <c r="I276">
        <v>150</v>
      </c>
      <c r="J276">
        <v>7.039962825278813E-2</v>
      </c>
      <c r="L276">
        <v>0.45258676812267656</v>
      </c>
      <c r="M276">
        <v>0.65237732342007426</v>
      </c>
    </row>
    <row r="277" spans="1:13" x14ac:dyDescent="0.25">
      <c r="A277" s="3" t="s">
        <v>24</v>
      </c>
      <c r="B277" s="3" t="s">
        <v>25</v>
      </c>
      <c r="C277" s="4">
        <v>2012</v>
      </c>
      <c r="D277" s="3">
        <v>14</v>
      </c>
      <c r="E277" s="3">
        <v>4</v>
      </c>
      <c r="F277" s="3">
        <v>56</v>
      </c>
      <c r="G277" s="12">
        <v>41153</v>
      </c>
      <c r="H277">
        <v>0</v>
      </c>
      <c r="I277">
        <v>30</v>
      </c>
      <c r="J277">
        <v>7.2923855532551221E-2</v>
      </c>
      <c r="L277">
        <v>0</v>
      </c>
      <c r="M277">
        <v>2.8955342611762904</v>
      </c>
    </row>
    <row r="278" spans="1:13" x14ac:dyDescent="0.25">
      <c r="A278" s="3" t="s">
        <v>24</v>
      </c>
      <c r="B278" s="3" t="s">
        <v>25</v>
      </c>
      <c r="C278" s="4">
        <v>2012</v>
      </c>
      <c r="D278" s="3">
        <v>14</v>
      </c>
      <c r="E278" s="3">
        <v>4</v>
      </c>
      <c r="F278" s="3">
        <v>56</v>
      </c>
      <c r="G278" s="12">
        <v>41153</v>
      </c>
      <c r="H278">
        <v>30</v>
      </c>
      <c r="I278">
        <v>60</v>
      </c>
      <c r="J278">
        <v>6.5746373420683263E-2</v>
      </c>
      <c r="L278">
        <v>0</v>
      </c>
      <c r="M278">
        <v>0.34473625409452513</v>
      </c>
    </row>
    <row r="279" spans="1:13" x14ac:dyDescent="0.25">
      <c r="A279" s="3" t="s">
        <v>24</v>
      </c>
      <c r="B279" s="3" t="s">
        <v>25</v>
      </c>
      <c r="C279" s="4">
        <v>2012</v>
      </c>
      <c r="D279" s="3">
        <v>14</v>
      </c>
      <c r="E279" s="3">
        <v>4</v>
      </c>
      <c r="F279" s="3">
        <v>56</v>
      </c>
      <c r="G279" s="12">
        <v>41153</v>
      </c>
      <c r="H279">
        <v>60</v>
      </c>
      <c r="I279">
        <v>90</v>
      </c>
      <c r="J279">
        <v>6.3409770687936032E-2</v>
      </c>
      <c r="L279">
        <v>0</v>
      </c>
      <c r="M279">
        <v>0.17078278497839808</v>
      </c>
    </row>
    <row r="280" spans="1:13" x14ac:dyDescent="0.25">
      <c r="A280" s="3" t="s">
        <v>24</v>
      </c>
      <c r="B280" s="3" t="s">
        <v>25</v>
      </c>
      <c r="C280" s="4">
        <v>2012</v>
      </c>
      <c r="D280" s="3">
        <v>14</v>
      </c>
      <c r="E280" s="3">
        <v>4</v>
      </c>
      <c r="F280" s="3">
        <v>56</v>
      </c>
      <c r="G280" s="12">
        <v>41153</v>
      </c>
      <c r="H280">
        <v>90</v>
      </c>
      <c r="I280">
        <v>120</v>
      </c>
      <c r="J280">
        <v>6.9438397910317751E-2</v>
      </c>
      <c r="L280">
        <v>0</v>
      </c>
      <c r="M280">
        <v>4.3276703562617902</v>
      </c>
    </row>
    <row r="281" spans="1:13" x14ac:dyDescent="0.25">
      <c r="A281" s="3" t="s">
        <v>24</v>
      </c>
      <c r="B281" s="3" t="s">
        <v>25</v>
      </c>
      <c r="C281" s="4">
        <v>2012</v>
      </c>
      <c r="D281" s="3">
        <v>14</v>
      </c>
      <c r="E281" s="3">
        <v>4</v>
      </c>
      <c r="F281" s="3">
        <v>56</v>
      </c>
      <c r="G281" s="12">
        <v>41153</v>
      </c>
      <c r="H281">
        <v>120</v>
      </c>
      <c r="I281">
        <v>150</v>
      </c>
      <c r="J281">
        <v>8.6396181384248136E-2</v>
      </c>
      <c r="L281">
        <v>0</v>
      </c>
      <c r="M281">
        <v>8.2356726968973746</v>
      </c>
    </row>
  </sheetData>
  <customSheetViews>
    <customSheetView guid="{9FADF812-483D-4688-BFC0-3FF8AE772412}">
      <selection activeCell="E212" sqref="E212:E281"/>
      <pageMargins left="0.7" right="0.7" top="0.75" bottom="0.75" header="0.3" footer="0.3"/>
      <pageSetup orientation="landscape" r:id="rId1"/>
    </customSheetView>
    <customSheetView guid="{1ECECF3D-1771-49D7-8EA0-A0E1FCF17BEA}">
      <pageMargins left="0.7" right="0.7" top="0.75" bottom="0.75" header="0.3" footer="0.3"/>
      <pageSetup orientation="landscape" r:id="rId2"/>
    </customSheetView>
    <customSheetView guid="{2FEE2D00-CECB-4EB0-8C88-BE52B2393D0F}" scale="90">
      <selection activeCell="O5" sqref="O5"/>
      <pageMargins left="0.7" right="0.7" top="0.75" bottom="0.75" header="0.3" footer="0.3"/>
      <pageSetup orientation="landscape" r:id="rId3"/>
    </customSheetView>
    <customSheetView guid="{54718536-0C8F-4684-8F63-3BCB6208FE2F}" scale="110">
      <selection activeCell="Q10" sqref="Q10"/>
      <pageMargins left="0.7" right="0.7" top="0.75" bottom="0.75" header="0.3" footer="0.3"/>
      <pageSetup orientation="landscape" r:id="rId4"/>
    </customSheetView>
  </customSheetViews>
  <pageMargins left="0.7" right="0.7" top="0.75" bottom="0.75" header="0.3" footer="0.3"/>
  <pageSetup orientation="landscape" r:id="rId5"/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233"/>
  <sheetViews>
    <sheetView tabSelected="1" topLeftCell="H1" zoomScale="90" zoomScaleNormal="170" workbookViewId="0">
      <selection activeCell="K2" sqref="K2"/>
    </sheetView>
  </sheetViews>
  <sheetFormatPr defaultRowHeight="15" x14ac:dyDescent="0.25"/>
  <cols>
    <col min="1" max="1" width="11.42578125" style="18" customWidth="1"/>
    <col min="2" max="2" width="11.28515625" style="18" customWidth="1"/>
    <col min="3" max="3" width="9.140625" style="18"/>
    <col min="4" max="4" width="16.5703125" style="18" customWidth="1"/>
    <col min="5" max="5" width="10.42578125" style="18" customWidth="1"/>
    <col min="6" max="6" width="9.140625" style="18"/>
    <col min="7" max="7" width="23.140625" style="3" customWidth="1"/>
    <col min="8" max="8" width="11.85546875" style="8" customWidth="1"/>
    <col min="9" max="9" width="11.85546875" style="15" customWidth="1"/>
    <col min="10" max="10" width="11.28515625" style="3" customWidth="1"/>
    <col min="11" max="11" width="23.42578125" customWidth="1"/>
    <col min="12" max="12" width="15.42578125" style="4" customWidth="1"/>
    <col min="13" max="13" width="16.7109375" style="4" customWidth="1"/>
    <col min="14" max="15" width="16.5703125" style="4" customWidth="1"/>
    <col min="16" max="16" width="16.5703125" style="23" customWidth="1"/>
    <col min="17" max="17" width="15.5703125" style="23" customWidth="1"/>
    <col min="18" max="18" width="16.5703125" style="24" customWidth="1"/>
    <col min="19" max="19" width="16.42578125" style="24" customWidth="1"/>
    <col min="20" max="20" width="13.85546875" style="24" customWidth="1"/>
    <col min="21" max="22" width="9.140625" style="27"/>
    <col min="23" max="23" width="11.7109375" customWidth="1"/>
    <col min="24" max="16384" width="9.140625" style="3"/>
  </cols>
  <sheetData>
    <row r="1" spans="1:23" x14ac:dyDescent="0.25">
      <c r="P1" s="30" t="s">
        <v>49</v>
      </c>
      <c r="Q1" s="31"/>
      <c r="R1" s="32" t="s">
        <v>50</v>
      </c>
      <c r="S1" s="33"/>
      <c r="T1" s="34"/>
      <c r="U1" s="35" t="s">
        <v>52</v>
      </c>
      <c r="V1" s="36"/>
    </row>
    <row r="2" spans="1:23" s="2" customFormat="1" ht="105" x14ac:dyDescent="0.25">
      <c r="A2" s="16" t="s">
        <v>7</v>
      </c>
      <c r="B2" s="16" t="s">
        <v>5</v>
      </c>
      <c r="C2" s="16" t="s">
        <v>6</v>
      </c>
      <c r="D2" s="16" t="s">
        <v>4</v>
      </c>
      <c r="E2" s="16" t="s">
        <v>8</v>
      </c>
      <c r="F2" s="16" t="s">
        <v>0</v>
      </c>
      <c r="G2" s="2" t="s">
        <v>26</v>
      </c>
      <c r="H2" s="8" t="s">
        <v>1</v>
      </c>
      <c r="I2" s="13" t="s">
        <v>37</v>
      </c>
      <c r="J2" s="2" t="s">
        <v>35</v>
      </c>
      <c r="K2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22" t="s">
        <v>44</v>
      </c>
      <c r="Q2" s="22" t="s">
        <v>48</v>
      </c>
      <c r="R2" s="25" t="s">
        <v>55</v>
      </c>
      <c r="S2" s="25" t="s">
        <v>40</v>
      </c>
      <c r="T2" s="25" t="s">
        <v>53</v>
      </c>
      <c r="U2" s="26" t="s">
        <v>47</v>
      </c>
      <c r="V2" s="26" t="s">
        <v>51</v>
      </c>
      <c r="W2" s="2" t="s">
        <v>54</v>
      </c>
    </row>
    <row r="3" spans="1:23" x14ac:dyDescent="0.25">
      <c r="A3" s="18" t="s">
        <v>38</v>
      </c>
      <c r="B3" s="18" t="s">
        <v>25</v>
      </c>
      <c r="C3" s="17">
        <v>2012</v>
      </c>
      <c r="D3" s="17">
        <v>5</v>
      </c>
      <c r="E3" s="17">
        <v>1</v>
      </c>
      <c r="F3" s="19">
        <v>1</v>
      </c>
      <c r="G3" s="4" t="s">
        <v>27</v>
      </c>
      <c r="H3" s="8" t="s">
        <v>36</v>
      </c>
      <c r="I3" s="14" t="s">
        <v>36</v>
      </c>
      <c r="J3" s="4" t="s">
        <v>36</v>
      </c>
      <c r="K3" t="s">
        <v>36</v>
      </c>
      <c r="L3" s="4" t="s">
        <v>36</v>
      </c>
      <c r="M3" s="4" t="s">
        <v>36</v>
      </c>
      <c r="N3" s="4" t="s">
        <v>36</v>
      </c>
      <c r="O3" s="4" t="s">
        <v>36</v>
      </c>
      <c r="R3" s="28">
        <v>23.506081289999997</v>
      </c>
      <c r="U3" s="27" t="s">
        <v>36</v>
      </c>
      <c r="W3" s="29">
        <v>95.217135640774771</v>
      </c>
    </row>
    <row r="4" spans="1:23" x14ac:dyDescent="0.25">
      <c r="A4" s="18" t="s">
        <v>38</v>
      </c>
      <c r="B4" s="18" t="s">
        <v>25</v>
      </c>
      <c r="C4" s="17">
        <v>2012</v>
      </c>
      <c r="D4" s="17">
        <v>7</v>
      </c>
      <c r="E4" s="17">
        <v>1</v>
      </c>
      <c r="F4" s="19">
        <v>2</v>
      </c>
      <c r="G4" s="4" t="s">
        <v>28</v>
      </c>
      <c r="H4" s="8">
        <v>41134</v>
      </c>
      <c r="I4" s="14">
        <v>0.47027736503219419</v>
      </c>
      <c r="J4" s="4">
        <v>106</v>
      </c>
      <c r="L4" s="4">
        <v>445.26000000000005</v>
      </c>
      <c r="M4" s="4">
        <v>23.606999999999999</v>
      </c>
      <c r="N4" s="4">
        <v>442.69</v>
      </c>
      <c r="O4" s="4">
        <v>6.9543999999999997</v>
      </c>
      <c r="R4" s="28">
        <v>83.76349820999998</v>
      </c>
      <c r="S4" s="28">
        <v>44.834000000000003</v>
      </c>
      <c r="U4" s="27">
        <f>(K4*M4)/1000</f>
        <v>0</v>
      </c>
      <c r="V4" s="27">
        <f>((K4/I4)*(1-I4)*O4/1000)+U4</f>
        <v>0</v>
      </c>
      <c r="W4" s="20">
        <v>46.805005272196752</v>
      </c>
    </row>
    <row r="5" spans="1:23" x14ac:dyDescent="0.25">
      <c r="A5" s="18" t="s">
        <v>38</v>
      </c>
      <c r="B5" s="18" t="s">
        <v>25</v>
      </c>
      <c r="C5" s="17">
        <v>2012</v>
      </c>
      <c r="D5" s="17">
        <v>7.2</v>
      </c>
      <c r="E5" s="17">
        <v>1</v>
      </c>
      <c r="F5" s="19">
        <v>2.2000000000000002</v>
      </c>
      <c r="G5" s="4" t="s">
        <v>39</v>
      </c>
      <c r="H5" s="8">
        <v>41134</v>
      </c>
      <c r="I5" s="14"/>
      <c r="J5" s="4"/>
      <c r="R5" s="28"/>
      <c r="S5" s="28">
        <v>44.834000000000003</v>
      </c>
      <c r="U5" s="27" t="s">
        <v>36</v>
      </c>
      <c r="V5" s="27" t="s">
        <v>36</v>
      </c>
      <c r="W5" s="20"/>
    </row>
    <row r="6" spans="1:23" x14ac:dyDescent="0.25">
      <c r="A6" s="18" t="s">
        <v>38</v>
      </c>
      <c r="B6" s="18" t="s">
        <v>25</v>
      </c>
      <c r="C6" s="17">
        <v>2012</v>
      </c>
      <c r="D6" s="17">
        <v>9</v>
      </c>
      <c r="E6" s="17">
        <v>1</v>
      </c>
      <c r="F6" s="19">
        <v>3</v>
      </c>
      <c r="G6" s="4" t="s">
        <v>29</v>
      </c>
      <c r="H6" s="8">
        <v>41134</v>
      </c>
      <c r="I6" s="14">
        <v>0.44374474053295926</v>
      </c>
      <c r="J6" s="4">
        <v>76</v>
      </c>
      <c r="L6" s="4">
        <v>443.15</v>
      </c>
      <c r="M6" s="4">
        <v>22.433999999999997</v>
      </c>
      <c r="N6" s="4">
        <v>450.21000000000004</v>
      </c>
      <c r="O6" s="4">
        <v>5.9165000000000001</v>
      </c>
      <c r="R6" s="28">
        <v>19.462995929999998</v>
      </c>
      <c r="S6" s="28">
        <v>44.834000000000003</v>
      </c>
      <c r="U6" s="27">
        <f>K6*M6/1000</f>
        <v>0</v>
      </c>
      <c r="V6" s="27">
        <f>((K6/I6)*(1-I6)*O6/1000)+U6</f>
        <v>0</v>
      </c>
      <c r="W6" s="20">
        <v>16.546321701585114</v>
      </c>
    </row>
    <row r="7" spans="1:23" x14ac:dyDescent="0.25">
      <c r="A7" s="18" t="s">
        <v>38</v>
      </c>
      <c r="B7" s="18" t="s">
        <v>25</v>
      </c>
      <c r="C7" s="17">
        <v>2012</v>
      </c>
      <c r="D7" s="17">
        <v>3</v>
      </c>
      <c r="E7" s="17">
        <v>1</v>
      </c>
      <c r="F7" s="19">
        <v>4</v>
      </c>
      <c r="G7" s="4" t="s">
        <v>30</v>
      </c>
      <c r="H7" s="8">
        <v>41149</v>
      </c>
      <c r="I7" s="14" t="s">
        <v>36</v>
      </c>
      <c r="J7" s="4" t="s">
        <v>36</v>
      </c>
      <c r="L7" s="4" t="s">
        <v>36</v>
      </c>
      <c r="M7" s="4" t="s">
        <v>36</v>
      </c>
      <c r="N7" s="4" t="s">
        <v>36</v>
      </c>
      <c r="O7" s="4" t="s">
        <v>36</v>
      </c>
      <c r="R7" s="28">
        <v>13.794420990000001</v>
      </c>
      <c r="S7" s="28">
        <v>44.834000000000003</v>
      </c>
      <c r="U7" s="27" t="s">
        <v>36</v>
      </c>
      <c r="V7" s="27" t="s">
        <v>36</v>
      </c>
      <c r="W7" s="20">
        <v>20.127114118884833</v>
      </c>
    </row>
    <row r="8" spans="1:23" x14ac:dyDescent="0.25">
      <c r="A8" s="18" t="s">
        <v>38</v>
      </c>
      <c r="B8" s="18" t="s">
        <v>25</v>
      </c>
      <c r="C8" s="17">
        <v>2012</v>
      </c>
      <c r="D8" s="17">
        <v>13</v>
      </c>
      <c r="E8" s="17">
        <v>1</v>
      </c>
      <c r="F8" s="19">
        <v>5</v>
      </c>
      <c r="G8" s="4" t="s">
        <v>31</v>
      </c>
      <c r="H8" s="8">
        <v>41134</v>
      </c>
      <c r="I8" s="14">
        <v>0.38295258620689648</v>
      </c>
      <c r="J8" s="4">
        <v>94</v>
      </c>
      <c r="L8" s="4">
        <v>449.25</v>
      </c>
      <c r="M8" s="4">
        <v>20.863</v>
      </c>
      <c r="N8" s="4">
        <v>428.84000000000003</v>
      </c>
      <c r="O8" s="4">
        <v>10.563000000000001</v>
      </c>
      <c r="R8" s="28">
        <v>14.261340359999998</v>
      </c>
      <c r="S8" s="28">
        <v>44.834000000000003</v>
      </c>
      <c r="U8" s="27">
        <f>K8*M8/1000</f>
        <v>0</v>
      </c>
      <c r="V8" s="27">
        <f>((K8/I8)*(1-I8)*O8/1000)+U8</f>
        <v>0</v>
      </c>
      <c r="W8" s="20">
        <v>12.733738693903</v>
      </c>
    </row>
    <row r="9" spans="1:23" x14ac:dyDescent="0.25">
      <c r="A9" s="18" t="s">
        <v>38</v>
      </c>
      <c r="B9" s="18" t="s">
        <v>25</v>
      </c>
      <c r="C9" s="17">
        <v>2012</v>
      </c>
      <c r="D9" s="17">
        <v>11</v>
      </c>
      <c r="E9" s="17">
        <v>1</v>
      </c>
      <c r="F9" s="19">
        <v>6</v>
      </c>
      <c r="G9" s="4" t="s">
        <v>32</v>
      </c>
      <c r="H9" s="8" t="s">
        <v>36</v>
      </c>
      <c r="I9" s="14" t="s">
        <v>36</v>
      </c>
      <c r="J9" s="4" t="s">
        <v>36</v>
      </c>
      <c r="L9" s="4" t="s">
        <v>36</v>
      </c>
      <c r="M9" s="4" t="s">
        <v>36</v>
      </c>
      <c r="N9" s="4" t="s">
        <v>36</v>
      </c>
      <c r="O9" s="4" t="s">
        <v>36</v>
      </c>
      <c r="R9" s="28">
        <v>7.7787786900000011</v>
      </c>
      <c r="S9" s="28">
        <v>56.0426</v>
      </c>
      <c r="U9" s="27" t="s">
        <v>36</v>
      </c>
      <c r="V9" s="27" t="s">
        <v>36</v>
      </c>
      <c r="W9" s="20">
        <v>60.016341184471308</v>
      </c>
    </row>
    <row r="10" spans="1:23" x14ac:dyDescent="0.25">
      <c r="A10" s="18" t="s">
        <v>38</v>
      </c>
      <c r="B10" s="18" t="s">
        <v>25</v>
      </c>
      <c r="C10" s="17">
        <v>2012</v>
      </c>
      <c r="D10" s="17">
        <v>12</v>
      </c>
      <c r="E10" s="17">
        <v>1</v>
      </c>
      <c r="F10" s="19">
        <v>7</v>
      </c>
      <c r="G10" s="4" t="s">
        <v>33</v>
      </c>
      <c r="H10" s="8">
        <v>41134</v>
      </c>
      <c r="I10" s="14">
        <v>0.50594914663880186</v>
      </c>
      <c r="J10" s="4">
        <v>123</v>
      </c>
      <c r="L10" s="4">
        <v>447.06000000000006</v>
      </c>
      <c r="M10" s="4">
        <v>21.530999999999999</v>
      </c>
      <c r="N10" s="4">
        <v>448.93</v>
      </c>
      <c r="O10" s="4">
        <v>4.3238000000000003</v>
      </c>
      <c r="R10" s="28">
        <v>96.092855999999983</v>
      </c>
      <c r="S10" s="28">
        <v>56.0426</v>
      </c>
      <c r="U10" s="27">
        <f>K10*M10/1000</f>
        <v>0</v>
      </c>
      <c r="V10" s="27">
        <f>((K10/I10)*(1-I10)*O10/1000)+U10</f>
        <v>0</v>
      </c>
      <c r="W10" s="21">
        <v>11.291491674539149</v>
      </c>
    </row>
    <row r="11" spans="1:23" x14ac:dyDescent="0.25">
      <c r="A11" s="18" t="s">
        <v>38</v>
      </c>
      <c r="B11" s="18" t="s">
        <v>25</v>
      </c>
      <c r="C11" s="17">
        <v>2012</v>
      </c>
      <c r="D11" s="17">
        <v>14</v>
      </c>
      <c r="E11" s="17">
        <v>1</v>
      </c>
      <c r="F11" s="19">
        <v>8</v>
      </c>
      <c r="G11" s="4" t="s">
        <v>34</v>
      </c>
      <c r="H11" s="8">
        <v>41134</v>
      </c>
      <c r="I11" s="14">
        <v>0.37916737468139339</v>
      </c>
      <c r="J11" s="4">
        <v>60</v>
      </c>
      <c r="L11" s="4">
        <v>446.86</v>
      </c>
      <c r="M11" s="4">
        <v>21.983999999999998</v>
      </c>
      <c r="N11" s="4">
        <v>448.19000000000005</v>
      </c>
      <c r="O11" s="4">
        <v>7.0320999999999998</v>
      </c>
      <c r="R11" s="28">
        <v>19.893906989999998</v>
      </c>
      <c r="S11" s="28">
        <v>44.834000000000003</v>
      </c>
      <c r="U11" s="27">
        <f>K11*M11/1000</f>
        <v>0</v>
      </c>
      <c r="V11" s="27">
        <f>((K11/I11)*(1-I11)*O11/1000)+U11</f>
        <v>0</v>
      </c>
      <c r="W11" s="21">
        <v>10.980460476138832</v>
      </c>
    </row>
    <row r="12" spans="1:23" x14ac:dyDescent="0.25">
      <c r="A12" s="18" t="s">
        <v>38</v>
      </c>
      <c r="B12" s="18" t="s">
        <v>25</v>
      </c>
      <c r="C12" s="17">
        <v>2012</v>
      </c>
      <c r="D12" s="17">
        <v>2</v>
      </c>
      <c r="E12" s="17">
        <v>1</v>
      </c>
      <c r="F12" s="19">
        <v>9</v>
      </c>
      <c r="G12" s="4" t="s">
        <v>33</v>
      </c>
      <c r="H12" s="8">
        <v>41134</v>
      </c>
      <c r="I12" s="14">
        <v>0.52678691678691669</v>
      </c>
      <c r="J12" s="4">
        <v>143</v>
      </c>
      <c r="L12" s="4">
        <v>445.05</v>
      </c>
      <c r="M12" s="4">
        <v>25.152999999999999</v>
      </c>
      <c r="N12" s="4">
        <v>449.3</v>
      </c>
      <c r="O12" s="4">
        <v>5.0978999999999992</v>
      </c>
      <c r="R12" s="28">
        <v>199.34428800000001</v>
      </c>
      <c r="S12" s="28">
        <v>56.0426</v>
      </c>
      <c r="U12" s="27">
        <f>K12*M12/1000</f>
        <v>0</v>
      </c>
      <c r="V12" s="27">
        <f>((K12/I12)*(1-I12)*O12/1000)+U12</f>
        <v>0</v>
      </c>
      <c r="W12" s="21">
        <v>32.85781028009707</v>
      </c>
    </row>
    <row r="13" spans="1:23" x14ac:dyDescent="0.25">
      <c r="A13" s="18" t="s">
        <v>38</v>
      </c>
      <c r="B13" s="18" t="s">
        <v>25</v>
      </c>
      <c r="C13" s="17">
        <v>2012</v>
      </c>
      <c r="D13" s="17">
        <v>4</v>
      </c>
      <c r="E13" s="17">
        <v>1</v>
      </c>
      <c r="F13" s="19">
        <v>10</v>
      </c>
      <c r="G13" s="4" t="s">
        <v>32</v>
      </c>
      <c r="H13" s="8" t="s">
        <v>36</v>
      </c>
      <c r="I13" s="14" t="s">
        <v>36</v>
      </c>
      <c r="J13" s="4" t="s">
        <v>36</v>
      </c>
      <c r="L13" s="4" t="s">
        <v>36</v>
      </c>
      <c r="M13" s="4" t="s">
        <v>36</v>
      </c>
      <c r="N13" s="4" t="s">
        <v>36</v>
      </c>
      <c r="O13" s="4" t="s">
        <v>36</v>
      </c>
      <c r="R13" s="28">
        <v>168.36241230000002</v>
      </c>
      <c r="S13" s="28">
        <v>56.0426</v>
      </c>
      <c r="U13" s="27" t="s">
        <v>36</v>
      </c>
      <c r="V13" s="27" t="s">
        <v>36</v>
      </c>
      <c r="W13" s="21">
        <v>128.48415609395911</v>
      </c>
    </row>
    <row r="14" spans="1:23" x14ac:dyDescent="0.25">
      <c r="A14" s="18" t="s">
        <v>38</v>
      </c>
      <c r="B14" s="18" t="s">
        <v>25</v>
      </c>
      <c r="C14" s="17">
        <v>2012</v>
      </c>
      <c r="D14" s="17">
        <v>10</v>
      </c>
      <c r="E14" s="17">
        <v>1</v>
      </c>
      <c r="F14" s="19">
        <v>11</v>
      </c>
      <c r="G14" s="4" t="s">
        <v>34</v>
      </c>
      <c r="H14" s="8">
        <v>41134</v>
      </c>
      <c r="I14" s="14">
        <v>0.46481989708404797</v>
      </c>
      <c r="J14" s="4">
        <v>56</v>
      </c>
      <c r="L14" s="4">
        <v>440.91999999999996</v>
      </c>
      <c r="M14" s="4">
        <v>17.335999999999999</v>
      </c>
      <c r="N14" s="4">
        <v>440.91999999999996</v>
      </c>
      <c r="O14" s="4">
        <v>3.7429000000000001</v>
      </c>
      <c r="R14" s="28">
        <v>20.645925989999995</v>
      </c>
      <c r="S14" s="28">
        <v>44.834000000000003</v>
      </c>
      <c r="U14" s="27">
        <f>K14*M14/1000</f>
        <v>0</v>
      </c>
      <c r="V14" s="27">
        <f>((K14/I14)*(1-I14)*O14/1000)+U14</f>
        <v>0</v>
      </c>
      <c r="W14" s="21">
        <v>23.267887027126832</v>
      </c>
    </row>
    <row r="15" spans="1:23" x14ac:dyDescent="0.25">
      <c r="A15" s="18" t="s">
        <v>38</v>
      </c>
      <c r="B15" s="18" t="s">
        <v>25</v>
      </c>
      <c r="C15" s="17">
        <v>2012</v>
      </c>
      <c r="D15" s="17">
        <v>8</v>
      </c>
      <c r="E15" s="17">
        <v>1</v>
      </c>
      <c r="F15" s="19">
        <v>12</v>
      </c>
      <c r="G15" s="4" t="s">
        <v>33</v>
      </c>
      <c r="H15" s="8">
        <v>41134</v>
      </c>
      <c r="I15" s="14">
        <v>0.51948969177383142</v>
      </c>
      <c r="J15" s="4">
        <v>143</v>
      </c>
      <c r="L15" s="4">
        <v>444.18</v>
      </c>
      <c r="M15" s="4">
        <v>23.948</v>
      </c>
      <c r="N15" s="4">
        <v>451.56</v>
      </c>
      <c r="O15" s="4">
        <v>5.7744</v>
      </c>
      <c r="R15" s="28">
        <v>73.434117000000001</v>
      </c>
      <c r="S15" s="28">
        <v>56.0426</v>
      </c>
      <c r="U15" s="27">
        <f>K15*M15/1000</f>
        <v>0</v>
      </c>
      <c r="V15" s="27">
        <f>((K15/I15)*(1-I15)*O15/1000)+U15</f>
        <v>0</v>
      </c>
      <c r="W15" s="21">
        <v>37.538695542048139</v>
      </c>
    </row>
    <row r="16" spans="1:23" x14ac:dyDescent="0.25">
      <c r="A16" s="18" t="s">
        <v>38</v>
      </c>
      <c r="B16" s="18" t="s">
        <v>25</v>
      </c>
      <c r="C16" s="17">
        <v>2012</v>
      </c>
      <c r="D16" s="17">
        <v>1</v>
      </c>
      <c r="E16" s="17">
        <v>1</v>
      </c>
      <c r="F16" s="19">
        <v>13</v>
      </c>
      <c r="G16" s="4" t="s">
        <v>32</v>
      </c>
      <c r="H16" s="8" t="s">
        <v>36</v>
      </c>
      <c r="I16" s="14" t="s">
        <v>36</v>
      </c>
      <c r="J16" s="4" t="s">
        <v>36</v>
      </c>
      <c r="L16" s="4" t="s">
        <v>36</v>
      </c>
      <c r="M16" s="4" t="s">
        <v>36</v>
      </c>
      <c r="N16" s="4" t="s">
        <v>36</v>
      </c>
      <c r="O16" s="4" t="s">
        <v>36</v>
      </c>
      <c r="R16" s="28">
        <v>9.659424989999998</v>
      </c>
      <c r="S16" s="28">
        <v>56.0426</v>
      </c>
      <c r="U16" s="27" t="s">
        <v>36</v>
      </c>
      <c r="V16" s="27" t="s">
        <v>36</v>
      </c>
      <c r="W16" s="21">
        <v>38.620845760763466</v>
      </c>
    </row>
    <row r="17" spans="1:23" x14ac:dyDescent="0.25">
      <c r="A17" s="18" t="s">
        <v>38</v>
      </c>
      <c r="B17" s="18" t="s">
        <v>25</v>
      </c>
      <c r="C17" s="17">
        <v>2012</v>
      </c>
      <c r="D17" s="17">
        <v>6</v>
      </c>
      <c r="E17" s="17">
        <v>1</v>
      </c>
      <c r="F17" s="19">
        <v>14</v>
      </c>
      <c r="G17" s="4" t="s">
        <v>34</v>
      </c>
      <c r="H17" s="8">
        <v>41134</v>
      </c>
      <c r="I17" s="14">
        <v>0.41995274660366216</v>
      </c>
      <c r="J17" s="4">
        <v>72</v>
      </c>
      <c r="L17" s="4">
        <v>443.98</v>
      </c>
      <c r="M17" s="4">
        <v>24.942</v>
      </c>
      <c r="N17" s="4">
        <v>441.39000000000004</v>
      </c>
      <c r="O17" s="4">
        <v>8.4145000000000003</v>
      </c>
      <c r="R17" s="28">
        <v>12.825348</v>
      </c>
      <c r="S17" s="28">
        <v>44.834000000000003</v>
      </c>
      <c r="U17" s="27">
        <f>K17*M17/1000</f>
        <v>0</v>
      </c>
      <c r="V17" s="27">
        <f>((K17/I17)*(1-I17)*O17/1000)+U17</f>
        <v>0</v>
      </c>
      <c r="W17" s="21">
        <v>41.821769419588549</v>
      </c>
    </row>
    <row r="18" spans="1:23" x14ac:dyDescent="0.25">
      <c r="A18" s="18" t="s">
        <v>38</v>
      </c>
      <c r="B18" s="18" t="s">
        <v>25</v>
      </c>
      <c r="C18" s="17">
        <v>2012</v>
      </c>
      <c r="D18" s="17">
        <v>3</v>
      </c>
      <c r="E18" s="17">
        <v>2</v>
      </c>
      <c r="F18" s="19">
        <v>15</v>
      </c>
      <c r="G18" s="4" t="s">
        <v>30</v>
      </c>
      <c r="H18" s="8">
        <v>41149</v>
      </c>
      <c r="I18" s="14" t="s">
        <v>36</v>
      </c>
      <c r="J18" s="4" t="s">
        <v>36</v>
      </c>
      <c r="L18" s="4" t="s">
        <v>36</v>
      </c>
      <c r="M18" s="4" t="s">
        <v>36</v>
      </c>
      <c r="N18" s="4" t="s">
        <v>36</v>
      </c>
      <c r="O18" s="4" t="s">
        <v>36</v>
      </c>
      <c r="R18" s="28">
        <v>7.6296176999999998</v>
      </c>
      <c r="S18" s="28">
        <v>44.834000000000003</v>
      </c>
      <c r="U18" s="27" t="s">
        <v>36</v>
      </c>
      <c r="V18" s="27" t="s">
        <v>36</v>
      </c>
      <c r="W18" s="21">
        <v>7.8037416657869372</v>
      </c>
    </row>
    <row r="19" spans="1:23" x14ac:dyDescent="0.25">
      <c r="A19" s="18" t="s">
        <v>38</v>
      </c>
      <c r="B19" s="18" t="s">
        <v>25</v>
      </c>
      <c r="C19" s="17">
        <v>2012</v>
      </c>
      <c r="D19" s="17">
        <v>9</v>
      </c>
      <c r="E19" s="17">
        <v>2</v>
      </c>
      <c r="F19" s="19">
        <v>16</v>
      </c>
      <c r="G19" s="4" t="s">
        <v>29</v>
      </c>
      <c r="H19" s="8">
        <v>41134</v>
      </c>
      <c r="I19" s="14">
        <v>0.30081373172282261</v>
      </c>
      <c r="J19" s="4">
        <v>79</v>
      </c>
      <c r="L19" s="4">
        <v>446.52</v>
      </c>
      <c r="M19" s="4">
        <v>24.801000000000002</v>
      </c>
      <c r="N19" s="4">
        <v>449.7</v>
      </c>
      <c r="O19" s="4">
        <v>8.7735000000000003</v>
      </c>
      <c r="R19" s="28">
        <v>21.267114300000003</v>
      </c>
      <c r="S19" s="28">
        <v>44.834000000000003</v>
      </c>
      <c r="U19" s="27">
        <f>K19*M19/1000</f>
        <v>0</v>
      </c>
      <c r="V19" s="27">
        <f>((K19/I19)*(1-I19)*O19/1000)+U19</f>
        <v>0</v>
      </c>
      <c r="W19" s="21">
        <v>32.142386805152931</v>
      </c>
    </row>
    <row r="20" spans="1:23" x14ac:dyDescent="0.25">
      <c r="A20" s="18" t="s">
        <v>38</v>
      </c>
      <c r="B20" s="18" t="s">
        <v>25</v>
      </c>
      <c r="C20" s="17">
        <v>2012</v>
      </c>
      <c r="D20" s="17">
        <v>6</v>
      </c>
      <c r="E20" s="17">
        <v>2</v>
      </c>
      <c r="F20" s="19">
        <v>17</v>
      </c>
      <c r="G20" s="4" t="s">
        <v>34</v>
      </c>
      <c r="H20" s="8">
        <v>41134</v>
      </c>
      <c r="I20" s="14">
        <v>0.48943920044419759</v>
      </c>
      <c r="J20" s="4">
        <v>81</v>
      </c>
      <c r="L20" s="4">
        <v>439.68000000000006</v>
      </c>
      <c r="M20" s="4">
        <v>16.368000000000002</v>
      </c>
      <c r="N20" s="4">
        <v>462.14</v>
      </c>
      <c r="O20" s="4">
        <v>3.3247999999999998</v>
      </c>
      <c r="R20" s="28">
        <v>17.936197289999999</v>
      </c>
      <c r="S20" s="28">
        <v>44.834000000000003</v>
      </c>
      <c r="U20" s="27">
        <f>K20*M20/1000</f>
        <v>0</v>
      </c>
      <c r="V20" s="27">
        <f>((K20/I20)*(1-I20)*O20/1000)+U20</f>
        <v>0</v>
      </c>
      <c r="W20" s="21">
        <v>63.57344936433136</v>
      </c>
    </row>
    <row r="21" spans="1:23" x14ac:dyDescent="0.25">
      <c r="A21" s="18" t="s">
        <v>38</v>
      </c>
      <c r="B21" s="18" t="s">
        <v>25</v>
      </c>
      <c r="C21" s="17">
        <v>2012</v>
      </c>
      <c r="D21" s="17">
        <v>1</v>
      </c>
      <c r="E21" s="17">
        <v>2</v>
      </c>
      <c r="F21" s="19">
        <v>18</v>
      </c>
      <c r="G21" s="4" t="s">
        <v>32</v>
      </c>
      <c r="H21" s="8" t="s">
        <v>36</v>
      </c>
      <c r="I21" s="14" t="s">
        <v>36</v>
      </c>
      <c r="J21" s="4" t="s">
        <v>36</v>
      </c>
      <c r="L21" s="4" t="s">
        <v>36</v>
      </c>
      <c r="M21" s="4" t="s">
        <v>36</v>
      </c>
      <c r="N21" s="4" t="s">
        <v>36</v>
      </c>
      <c r="O21" s="4" t="s">
        <v>36</v>
      </c>
      <c r="R21" s="28">
        <v>10.3245963</v>
      </c>
      <c r="S21" s="28">
        <v>56.0426</v>
      </c>
      <c r="U21" s="27" t="s">
        <v>36</v>
      </c>
      <c r="V21" s="27" t="s">
        <v>36</v>
      </c>
      <c r="W21" s="21">
        <v>126.56383894914835</v>
      </c>
    </row>
    <row r="22" spans="1:23" x14ac:dyDescent="0.25">
      <c r="A22" s="18" t="s">
        <v>38</v>
      </c>
      <c r="B22" s="18" t="s">
        <v>25</v>
      </c>
      <c r="C22" s="17">
        <v>2012</v>
      </c>
      <c r="D22" s="17">
        <v>7</v>
      </c>
      <c r="E22" s="17">
        <v>2</v>
      </c>
      <c r="F22" s="19">
        <v>19</v>
      </c>
      <c r="G22" s="4" t="s">
        <v>28</v>
      </c>
      <c r="H22" s="8">
        <v>41134</v>
      </c>
      <c r="I22" s="14">
        <v>0.48647058823529415</v>
      </c>
      <c r="J22" s="4">
        <v>85</v>
      </c>
      <c r="L22" s="4">
        <v>444.15999999999997</v>
      </c>
      <c r="M22" s="4">
        <v>22.183</v>
      </c>
      <c r="N22" s="4">
        <v>455.43</v>
      </c>
      <c r="O22" s="4">
        <v>5.4851999999999999</v>
      </c>
      <c r="R22" s="28">
        <v>83.448051989999996</v>
      </c>
      <c r="S22" s="28">
        <v>44.834000000000003</v>
      </c>
      <c r="U22" s="27">
        <f>K22*M22/1000</f>
        <v>0</v>
      </c>
      <c r="V22" s="27">
        <f>((K22/I22)*(1-I22)*O22/1000)+U22</f>
        <v>0</v>
      </c>
      <c r="W22" s="21">
        <v>31.6219020822241</v>
      </c>
    </row>
    <row r="23" spans="1:23" x14ac:dyDescent="0.25">
      <c r="A23" s="18" t="s">
        <v>38</v>
      </c>
      <c r="B23" s="18" t="s">
        <v>25</v>
      </c>
      <c r="C23" s="17">
        <v>2012</v>
      </c>
      <c r="D23" s="17">
        <v>7.2</v>
      </c>
      <c r="E23" s="17">
        <v>2</v>
      </c>
      <c r="F23" s="19">
        <v>19.2</v>
      </c>
      <c r="G23" s="4" t="s">
        <v>39</v>
      </c>
      <c r="H23" s="8">
        <v>41134</v>
      </c>
      <c r="I23" s="14"/>
      <c r="J23" s="4"/>
      <c r="R23" s="28"/>
      <c r="S23" s="28">
        <v>44.834000000000003</v>
      </c>
      <c r="U23" s="27" t="s">
        <v>36</v>
      </c>
      <c r="V23" s="27" t="s">
        <v>36</v>
      </c>
      <c r="W23" s="21"/>
    </row>
    <row r="24" spans="1:23" x14ac:dyDescent="0.25">
      <c r="A24" s="18" t="s">
        <v>38</v>
      </c>
      <c r="B24" s="18" t="s">
        <v>25</v>
      </c>
      <c r="C24" s="17">
        <v>2012</v>
      </c>
      <c r="D24" s="17">
        <v>5</v>
      </c>
      <c r="E24" s="17">
        <v>2</v>
      </c>
      <c r="F24" s="19">
        <v>20</v>
      </c>
      <c r="G24" s="4" t="s">
        <v>27</v>
      </c>
      <c r="H24" s="8" t="s">
        <v>36</v>
      </c>
      <c r="I24" s="14" t="s">
        <v>36</v>
      </c>
      <c r="J24" s="4" t="s">
        <v>36</v>
      </c>
      <c r="L24" s="4" t="s">
        <v>36</v>
      </c>
      <c r="M24" s="4" t="s">
        <v>36</v>
      </c>
      <c r="N24" s="4" t="s">
        <v>36</v>
      </c>
      <c r="O24" s="4" t="s">
        <v>36</v>
      </c>
      <c r="R24" s="28">
        <v>21.005208989999996</v>
      </c>
      <c r="S24" s="28"/>
      <c r="U24" s="27" t="s">
        <v>36</v>
      </c>
      <c r="V24" s="27" t="s">
        <v>36</v>
      </c>
      <c r="W24" s="21">
        <v>112.50138023916975</v>
      </c>
    </row>
    <row r="25" spans="1:23" x14ac:dyDescent="0.25">
      <c r="A25" s="18" t="s">
        <v>38</v>
      </c>
      <c r="B25" s="18" t="s">
        <v>25</v>
      </c>
      <c r="C25" s="17">
        <v>2012</v>
      </c>
      <c r="D25" s="17">
        <v>13</v>
      </c>
      <c r="E25" s="17">
        <v>2</v>
      </c>
      <c r="F25" s="19">
        <v>21</v>
      </c>
      <c r="G25" s="4" t="s">
        <v>31</v>
      </c>
      <c r="H25" s="8">
        <v>41134</v>
      </c>
      <c r="I25" s="14">
        <v>0.4756539864512766</v>
      </c>
      <c r="J25" s="4">
        <v>122</v>
      </c>
      <c r="L25" s="4">
        <v>445.57000000000005</v>
      </c>
      <c r="M25" s="4">
        <v>22.574000000000002</v>
      </c>
      <c r="N25" s="4">
        <v>447.13</v>
      </c>
      <c r="O25" s="4">
        <v>7.1406000000000001</v>
      </c>
      <c r="R25" s="28">
        <v>7.7919876900000009</v>
      </c>
      <c r="S25" s="28">
        <v>44.834000000000003</v>
      </c>
      <c r="U25" s="27">
        <f>K25*M25/1000</f>
        <v>0</v>
      </c>
      <c r="V25" s="27">
        <f>((K25/I25)*(1-I25)*O25/1000)+U25</f>
        <v>0</v>
      </c>
      <c r="W25" s="21">
        <v>26.840094699781393</v>
      </c>
    </row>
    <row r="26" spans="1:23" x14ac:dyDescent="0.25">
      <c r="A26" s="18" t="s">
        <v>38</v>
      </c>
      <c r="B26" s="18" t="s">
        <v>25</v>
      </c>
      <c r="C26" s="17">
        <v>2012</v>
      </c>
      <c r="D26" s="17">
        <v>11</v>
      </c>
      <c r="E26" s="17">
        <v>2</v>
      </c>
      <c r="F26" s="19">
        <v>22</v>
      </c>
      <c r="G26" s="4" t="s">
        <v>32</v>
      </c>
      <c r="H26" s="8" t="s">
        <v>36</v>
      </c>
      <c r="I26" s="14" t="s">
        <v>36</v>
      </c>
      <c r="J26" s="4" t="s">
        <v>36</v>
      </c>
      <c r="L26" s="4" t="s">
        <v>36</v>
      </c>
      <c r="M26" s="4" t="s">
        <v>36</v>
      </c>
      <c r="N26" s="4" t="s">
        <v>36</v>
      </c>
      <c r="O26" s="4" t="s">
        <v>36</v>
      </c>
      <c r="R26" s="28">
        <v>10.260062849999999</v>
      </c>
      <c r="S26" s="28">
        <v>56.0426</v>
      </c>
      <c r="U26" s="27" t="s">
        <v>36</v>
      </c>
      <c r="V26" s="27" t="s">
        <v>36</v>
      </c>
      <c r="W26" s="21">
        <v>57.293828498017525</v>
      </c>
    </row>
    <row r="27" spans="1:23" x14ac:dyDescent="0.25">
      <c r="A27" s="18" t="s">
        <v>38</v>
      </c>
      <c r="B27" s="18" t="s">
        <v>25</v>
      </c>
      <c r="C27" s="17">
        <v>2012</v>
      </c>
      <c r="D27" s="17">
        <v>4</v>
      </c>
      <c r="E27" s="17">
        <v>2</v>
      </c>
      <c r="F27" s="19">
        <v>23</v>
      </c>
      <c r="G27" s="4" t="s">
        <v>32</v>
      </c>
      <c r="H27" s="8" t="s">
        <v>36</v>
      </c>
      <c r="I27" s="14" t="s">
        <v>36</v>
      </c>
      <c r="J27" s="4" t="s">
        <v>36</v>
      </c>
      <c r="L27" s="4" t="s">
        <v>36</v>
      </c>
      <c r="M27" s="4" t="s">
        <v>36</v>
      </c>
      <c r="N27" s="4" t="s">
        <v>36</v>
      </c>
      <c r="O27" s="4" t="s">
        <v>36</v>
      </c>
      <c r="R27" s="28">
        <v>12.718740509999998</v>
      </c>
      <c r="S27" s="28">
        <v>56.0426</v>
      </c>
      <c r="U27" s="27" t="s">
        <v>36</v>
      </c>
      <c r="V27" s="27" t="s">
        <v>36</v>
      </c>
      <c r="W27" s="21">
        <v>123.4590580762458</v>
      </c>
    </row>
    <row r="28" spans="1:23" x14ac:dyDescent="0.25">
      <c r="A28" s="18" t="s">
        <v>38</v>
      </c>
      <c r="B28" s="18" t="s">
        <v>25</v>
      </c>
      <c r="C28" s="17">
        <v>2012</v>
      </c>
      <c r="D28" s="17">
        <v>2</v>
      </c>
      <c r="E28" s="17">
        <v>2</v>
      </c>
      <c r="F28" s="19">
        <v>24</v>
      </c>
      <c r="G28" s="4" t="s">
        <v>33</v>
      </c>
      <c r="H28" s="8">
        <v>41134</v>
      </c>
      <c r="I28" s="14">
        <v>0.55754846526655899</v>
      </c>
      <c r="J28" s="4">
        <v>152</v>
      </c>
      <c r="L28" s="4">
        <v>445.67999999999995</v>
      </c>
      <c r="M28" s="4">
        <v>24.632000000000001</v>
      </c>
      <c r="N28" s="4">
        <v>441.33000000000004</v>
      </c>
      <c r="O28" s="4">
        <v>6.5888</v>
      </c>
      <c r="R28" s="28">
        <v>144.000225</v>
      </c>
      <c r="S28" s="28">
        <v>56.0426</v>
      </c>
      <c r="U28" s="27">
        <f t="shared" ref="U28:U34" si="0">K28*M28/1000</f>
        <v>0</v>
      </c>
      <c r="V28" s="27">
        <f t="shared" ref="V28:V34" si="1">((K28/I28)*(1-I28)*O28/1000)+U28</f>
        <v>0</v>
      </c>
      <c r="W28" s="21">
        <v>43.167301913368235</v>
      </c>
    </row>
    <row r="29" spans="1:23" x14ac:dyDescent="0.25">
      <c r="A29" s="18" t="s">
        <v>38</v>
      </c>
      <c r="B29" s="18" t="s">
        <v>25</v>
      </c>
      <c r="C29" s="17">
        <v>2012</v>
      </c>
      <c r="D29" s="17">
        <v>12</v>
      </c>
      <c r="E29" s="17">
        <v>2</v>
      </c>
      <c r="F29" s="19">
        <v>25</v>
      </c>
      <c r="G29" s="4" t="s">
        <v>33</v>
      </c>
      <c r="H29" s="8">
        <v>41134</v>
      </c>
      <c r="I29" s="14">
        <v>0.44242440977495523</v>
      </c>
      <c r="J29" s="4">
        <v>200</v>
      </c>
      <c r="L29" s="4">
        <v>446.18</v>
      </c>
      <c r="M29" s="4">
        <v>21.884999999999998</v>
      </c>
      <c r="N29" s="4">
        <v>448.08</v>
      </c>
      <c r="O29" s="4">
        <v>4.6211000000000002</v>
      </c>
      <c r="R29" s="28">
        <v>287.21128499999998</v>
      </c>
      <c r="S29" s="28">
        <v>56.0426</v>
      </c>
      <c r="U29" s="27">
        <f t="shared" si="0"/>
        <v>0</v>
      </c>
      <c r="V29" s="27">
        <f t="shared" si="1"/>
        <v>0</v>
      </c>
      <c r="W29" s="21">
        <v>13.854959042190277</v>
      </c>
    </row>
    <row r="30" spans="1:23" x14ac:dyDescent="0.25">
      <c r="A30" s="18" t="s">
        <v>38</v>
      </c>
      <c r="B30" s="18" t="s">
        <v>25</v>
      </c>
      <c r="C30" s="17">
        <v>2012</v>
      </c>
      <c r="D30" s="17">
        <v>14</v>
      </c>
      <c r="E30" s="17">
        <v>2</v>
      </c>
      <c r="F30" s="19">
        <v>26</v>
      </c>
      <c r="G30" s="4" t="s">
        <v>34</v>
      </c>
      <c r="H30" s="8">
        <v>41134</v>
      </c>
      <c r="I30" s="14">
        <v>0.48810286677908937</v>
      </c>
      <c r="J30" s="4">
        <v>107</v>
      </c>
      <c r="L30" s="4">
        <v>444.15999999999997</v>
      </c>
      <c r="M30" s="4">
        <v>21.655000000000001</v>
      </c>
      <c r="N30" s="4">
        <v>452.84999999999997</v>
      </c>
      <c r="O30" s="4">
        <v>4.8391000000000002</v>
      </c>
      <c r="R30" s="28">
        <v>10.16625408</v>
      </c>
      <c r="S30" s="28">
        <v>44.834000000000003</v>
      </c>
      <c r="U30" s="27">
        <f t="shared" si="0"/>
        <v>0</v>
      </c>
      <c r="V30" s="27">
        <f t="shared" si="1"/>
        <v>0</v>
      </c>
      <c r="W30" s="21">
        <v>29.099119438394698</v>
      </c>
    </row>
    <row r="31" spans="1:23" x14ac:dyDescent="0.25">
      <c r="A31" s="18" t="s">
        <v>38</v>
      </c>
      <c r="B31" s="18" t="s">
        <v>25</v>
      </c>
      <c r="C31" s="17">
        <v>2012</v>
      </c>
      <c r="D31" s="17">
        <v>8</v>
      </c>
      <c r="E31" s="17">
        <v>2</v>
      </c>
      <c r="F31" s="19">
        <v>27</v>
      </c>
      <c r="G31" s="4" t="s">
        <v>33</v>
      </c>
      <c r="H31" s="8">
        <v>41134</v>
      </c>
      <c r="I31" s="14">
        <v>0.48883639105302845</v>
      </c>
      <c r="J31" s="4">
        <v>120</v>
      </c>
      <c r="L31" s="4">
        <v>445.42</v>
      </c>
      <c r="M31" s="4">
        <v>23.901</v>
      </c>
      <c r="N31" s="4">
        <v>454.59000000000003</v>
      </c>
      <c r="O31" s="4">
        <v>3.5027000000000004</v>
      </c>
      <c r="R31" s="28">
        <v>107.75306400000001</v>
      </c>
      <c r="S31" s="28">
        <v>56.0426</v>
      </c>
      <c r="U31" s="27">
        <f t="shared" si="0"/>
        <v>0</v>
      </c>
      <c r="V31" s="27">
        <f t="shared" si="1"/>
        <v>0</v>
      </c>
      <c r="W31" s="21">
        <v>9.4617938870864027</v>
      </c>
    </row>
    <row r="32" spans="1:23" x14ac:dyDescent="0.25">
      <c r="A32" s="18" t="s">
        <v>38</v>
      </c>
      <c r="B32" s="18" t="s">
        <v>25</v>
      </c>
      <c r="C32" s="17">
        <v>2012</v>
      </c>
      <c r="D32" s="17">
        <v>10</v>
      </c>
      <c r="E32" s="17">
        <v>2</v>
      </c>
      <c r="F32" s="19">
        <v>28</v>
      </c>
      <c r="G32" s="4" t="s">
        <v>34</v>
      </c>
      <c r="H32" s="8">
        <v>41134</v>
      </c>
      <c r="I32" s="14">
        <v>0.40601562499999999</v>
      </c>
      <c r="J32" s="4">
        <v>78</v>
      </c>
      <c r="L32" s="4">
        <v>445.77</v>
      </c>
      <c r="M32" s="4">
        <v>25.346000000000004</v>
      </c>
      <c r="N32" s="4">
        <v>440.59</v>
      </c>
      <c r="O32" s="4">
        <v>10.333000000000002</v>
      </c>
      <c r="R32" s="28">
        <v>47.03348415</v>
      </c>
      <c r="S32" s="28">
        <v>44.834000000000003</v>
      </c>
      <c r="U32" s="27">
        <f t="shared" si="0"/>
        <v>0</v>
      </c>
      <c r="V32" s="27">
        <f t="shared" si="1"/>
        <v>0</v>
      </c>
      <c r="W32" s="21">
        <v>19.424190665004538</v>
      </c>
    </row>
    <row r="33" spans="1:23" x14ac:dyDescent="0.25">
      <c r="A33" s="18" t="s">
        <v>38</v>
      </c>
      <c r="B33" s="18" t="s">
        <v>25</v>
      </c>
      <c r="C33" s="17">
        <v>2012</v>
      </c>
      <c r="D33" s="17">
        <v>10</v>
      </c>
      <c r="E33" s="17">
        <v>3</v>
      </c>
      <c r="F33" s="19">
        <v>29</v>
      </c>
      <c r="G33" s="4" t="s">
        <v>34</v>
      </c>
      <c r="H33" s="8">
        <v>41134</v>
      </c>
      <c r="I33" s="14">
        <v>0.47539011316259677</v>
      </c>
      <c r="J33" s="4">
        <v>82</v>
      </c>
      <c r="L33" s="4">
        <v>446.86</v>
      </c>
      <c r="M33" s="4">
        <v>22.229999999999997</v>
      </c>
      <c r="N33" s="4">
        <v>448.52</v>
      </c>
      <c r="O33" s="4">
        <v>5.5496999999999996</v>
      </c>
      <c r="R33" s="28">
        <v>7.5823135799999992</v>
      </c>
      <c r="S33" s="28">
        <v>44.834000000000003</v>
      </c>
      <c r="U33" s="27">
        <f t="shared" si="0"/>
        <v>0</v>
      </c>
      <c r="V33" s="27">
        <f t="shared" si="1"/>
        <v>0</v>
      </c>
      <c r="W33" s="21">
        <v>26.603225455367344</v>
      </c>
    </row>
    <row r="34" spans="1:23" x14ac:dyDescent="0.25">
      <c r="A34" s="18" t="s">
        <v>38</v>
      </c>
      <c r="B34" s="18" t="s">
        <v>25</v>
      </c>
      <c r="C34" s="17">
        <v>2012</v>
      </c>
      <c r="D34" s="17">
        <v>8</v>
      </c>
      <c r="E34" s="17">
        <v>3</v>
      </c>
      <c r="F34" s="19">
        <v>30</v>
      </c>
      <c r="G34" s="4" t="s">
        <v>33</v>
      </c>
      <c r="H34" s="8">
        <v>41134</v>
      </c>
      <c r="I34" s="14">
        <v>0.45714474263088428</v>
      </c>
      <c r="J34" s="4">
        <v>126</v>
      </c>
      <c r="L34" s="4">
        <v>445.71</v>
      </c>
      <c r="M34" s="4">
        <v>22.582000000000001</v>
      </c>
      <c r="N34" s="4">
        <v>439.4</v>
      </c>
      <c r="O34" s="4">
        <v>5.8008000000000006</v>
      </c>
      <c r="R34" s="28">
        <v>281.40652499999999</v>
      </c>
      <c r="S34" s="28">
        <v>56.0426</v>
      </c>
      <c r="U34" s="27">
        <f t="shared" si="0"/>
        <v>0</v>
      </c>
      <c r="V34" s="27">
        <f t="shared" si="1"/>
        <v>0</v>
      </c>
      <c r="W34" s="21">
        <v>20.231769295487947</v>
      </c>
    </row>
    <row r="35" spans="1:23" x14ac:dyDescent="0.25">
      <c r="A35" s="18" t="s">
        <v>38</v>
      </c>
      <c r="B35" s="18" t="s">
        <v>25</v>
      </c>
      <c r="C35" s="17">
        <v>2012</v>
      </c>
      <c r="D35" s="17">
        <v>5</v>
      </c>
      <c r="E35" s="17">
        <v>3</v>
      </c>
      <c r="F35" s="19">
        <v>31</v>
      </c>
      <c r="G35" s="4" t="s">
        <v>27</v>
      </c>
      <c r="H35" s="8" t="s">
        <v>36</v>
      </c>
      <c r="I35" s="14" t="s">
        <v>36</v>
      </c>
      <c r="J35" s="4" t="s">
        <v>36</v>
      </c>
      <c r="L35" s="4" t="s">
        <v>36</v>
      </c>
      <c r="M35" s="4" t="s">
        <v>36</v>
      </c>
      <c r="N35" s="4" t="s">
        <v>36</v>
      </c>
      <c r="O35" s="4" t="s">
        <v>36</v>
      </c>
      <c r="R35" s="28">
        <v>7.6059661499999986</v>
      </c>
      <c r="S35" s="28"/>
      <c r="U35" s="27" t="s">
        <v>36</v>
      </c>
      <c r="V35" s="27" t="s">
        <v>36</v>
      </c>
      <c r="W35" s="21">
        <v>77.666090614058319</v>
      </c>
    </row>
    <row r="36" spans="1:23" x14ac:dyDescent="0.25">
      <c r="A36" s="18" t="s">
        <v>38</v>
      </c>
      <c r="B36" s="18" t="s">
        <v>25</v>
      </c>
      <c r="C36" s="17">
        <v>2012</v>
      </c>
      <c r="D36" s="17">
        <v>7</v>
      </c>
      <c r="E36" s="17">
        <v>3</v>
      </c>
      <c r="F36" s="19">
        <v>32</v>
      </c>
      <c r="G36" s="4" t="s">
        <v>28</v>
      </c>
      <c r="H36" s="8">
        <v>41134</v>
      </c>
      <c r="I36" s="14">
        <v>0.48878910563121092</v>
      </c>
      <c r="J36" s="4">
        <v>143</v>
      </c>
      <c r="L36" s="4">
        <v>444.38</v>
      </c>
      <c r="M36" s="4">
        <v>19.957999999999998</v>
      </c>
      <c r="N36" s="4">
        <v>440.05</v>
      </c>
      <c r="O36" s="4">
        <v>5.0598000000000001</v>
      </c>
      <c r="R36" s="28">
        <v>144.95962491</v>
      </c>
      <c r="S36" s="28">
        <v>44.834000000000003</v>
      </c>
      <c r="U36" s="27">
        <f>K36*M36/1000</f>
        <v>0</v>
      </c>
      <c r="V36" s="27">
        <f>((K36/I36)*(1-I36)*O36/1000)+U36</f>
        <v>0</v>
      </c>
      <c r="W36" s="21">
        <v>22.426295026378597</v>
      </c>
    </row>
    <row r="37" spans="1:23" x14ac:dyDescent="0.25">
      <c r="A37" s="18" t="s">
        <v>38</v>
      </c>
      <c r="B37" s="18" t="s">
        <v>25</v>
      </c>
      <c r="C37" s="17">
        <v>2012</v>
      </c>
      <c r="D37" s="17">
        <v>7.2</v>
      </c>
      <c r="E37" s="17">
        <v>3</v>
      </c>
      <c r="F37" s="19">
        <v>32.200000000000003</v>
      </c>
      <c r="G37" s="4" t="s">
        <v>39</v>
      </c>
      <c r="H37" s="8">
        <v>41134</v>
      </c>
      <c r="I37" s="14"/>
      <c r="J37" s="4"/>
      <c r="R37" s="28"/>
      <c r="S37" s="28">
        <v>44.834000000000003</v>
      </c>
      <c r="U37" s="27" t="s">
        <v>36</v>
      </c>
      <c r="V37" s="27" t="s">
        <v>36</v>
      </c>
      <c r="W37" s="21"/>
    </row>
    <row r="38" spans="1:23" x14ac:dyDescent="0.25">
      <c r="A38" s="18" t="s">
        <v>38</v>
      </c>
      <c r="B38" s="18" t="s">
        <v>25</v>
      </c>
      <c r="C38" s="17">
        <v>2012</v>
      </c>
      <c r="D38" s="17">
        <v>2</v>
      </c>
      <c r="E38" s="17">
        <v>3</v>
      </c>
      <c r="F38" s="19">
        <v>33</v>
      </c>
      <c r="G38" s="4" t="s">
        <v>33</v>
      </c>
      <c r="H38" s="8">
        <v>41134</v>
      </c>
      <c r="I38" s="14">
        <v>0.46608659450457945</v>
      </c>
      <c r="J38" s="4">
        <v>126</v>
      </c>
      <c r="L38" s="4">
        <v>448.58</v>
      </c>
      <c r="M38" s="4">
        <v>23.398</v>
      </c>
      <c r="N38" s="4">
        <v>450.21999999999997</v>
      </c>
      <c r="O38" s="4">
        <v>5.9653</v>
      </c>
      <c r="R38" s="28">
        <v>62.833469999999998</v>
      </c>
      <c r="S38" s="28">
        <v>56.0426</v>
      </c>
      <c r="U38" s="27">
        <f>K38*M38/1000</f>
        <v>0</v>
      </c>
      <c r="V38" s="27">
        <f>((K38/I38)*(1-I38)*O38/1000)+U38</f>
        <v>0</v>
      </c>
      <c r="W38" s="21">
        <v>132.96882291977798</v>
      </c>
    </row>
    <row r="39" spans="1:23" x14ac:dyDescent="0.25">
      <c r="A39" s="18" t="s">
        <v>38</v>
      </c>
      <c r="B39" s="18" t="s">
        <v>25</v>
      </c>
      <c r="C39" s="17">
        <v>2012</v>
      </c>
      <c r="D39" s="17">
        <v>4</v>
      </c>
      <c r="E39" s="17">
        <v>3</v>
      </c>
      <c r="F39" s="19">
        <v>34</v>
      </c>
      <c r="G39" s="4" t="s">
        <v>32</v>
      </c>
      <c r="H39" s="8" t="s">
        <v>36</v>
      </c>
      <c r="I39" s="14" t="s">
        <v>36</v>
      </c>
      <c r="J39" s="4" t="s">
        <v>36</v>
      </c>
      <c r="L39" s="4" t="s">
        <v>36</v>
      </c>
      <c r="M39" s="4" t="s">
        <v>36</v>
      </c>
      <c r="N39" s="4" t="s">
        <v>36</v>
      </c>
      <c r="O39" s="4" t="s">
        <v>36</v>
      </c>
      <c r="R39" s="28">
        <v>34.741239149999998</v>
      </c>
      <c r="S39" s="28">
        <v>56.0426</v>
      </c>
      <c r="U39" s="27" t="s">
        <v>36</v>
      </c>
      <c r="V39" s="27" t="s">
        <v>36</v>
      </c>
      <c r="W39" s="21">
        <v>118.46416223743975</v>
      </c>
    </row>
    <row r="40" spans="1:23" x14ac:dyDescent="0.25">
      <c r="A40" s="18" t="s">
        <v>38</v>
      </c>
      <c r="B40" s="18" t="s">
        <v>25</v>
      </c>
      <c r="C40" s="17">
        <v>2012</v>
      </c>
      <c r="D40" s="17">
        <v>6</v>
      </c>
      <c r="E40" s="17">
        <v>3</v>
      </c>
      <c r="F40" s="19">
        <v>35</v>
      </c>
      <c r="G40" s="4" t="s">
        <v>34</v>
      </c>
      <c r="H40" s="8">
        <v>41134</v>
      </c>
      <c r="I40" s="14">
        <v>0.39498820198206691</v>
      </c>
      <c r="J40" s="4">
        <v>97</v>
      </c>
      <c r="L40" s="4">
        <v>445.53</v>
      </c>
      <c r="M40" s="4">
        <v>24.064</v>
      </c>
      <c r="N40" s="4">
        <v>441.92999999999995</v>
      </c>
      <c r="O40" s="4">
        <v>6.5392999999999999</v>
      </c>
      <c r="R40" s="28">
        <v>24.121308000000003</v>
      </c>
      <c r="S40" s="28">
        <v>44.834000000000003</v>
      </c>
      <c r="U40" s="27">
        <f>K40*M40/1000</f>
        <v>0</v>
      </c>
      <c r="V40" s="27">
        <f>((K40/I40)*(1-I40)*O40/1000)+U40</f>
        <v>0</v>
      </c>
      <c r="W40" s="21">
        <v>26.747232324556016</v>
      </c>
    </row>
    <row r="41" spans="1:23" x14ac:dyDescent="0.25">
      <c r="A41" s="18" t="s">
        <v>38</v>
      </c>
      <c r="B41" s="18" t="s">
        <v>25</v>
      </c>
      <c r="C41" s="17">
        <v>2012</v>
      </c>
      <c r="D41" s="17">
        <v>1</v>
      </c>
      <c r="E41" s="17">
        <v>3</v>
      </c>
      <c r="F41" s="19">
        <v>36</v>
      </c>
      <c r="G41" s="4" t="s">
        <v>32</v>
      </c>
      <c r="H41" s="8" t="s">
        <v>36</v>
      </c>
      <c r="I41" s="14" t="s">
        <v>36</v>
      </c>
      <c r="J41" s="4" t="s">
        <v>36</v>
      </c>
      <c r="L41" s="4" t="s">
        <v>36</v>
      </c>
      <c r="M41" s="4" t="s">
        <v>36</v>
      </c>
      <c r="N41" s="4" t="s">
        <v>36</v>
      </c>
      <c r="O41" s="4" t="s">
        <v>36</v>
      </c>
      <c r="R41" s="28">
        <v>29.281495139999997</v>
      </c>
      <c r="S41" s="28">
        <v>56.0426</v>
      </c>
      <c r="U41" s="27" t="s">
        <v>36</v>
      </c>
      <c r="V41" s="27" t="s">
        <v>36</v>
      </c>
      <c r="W41" s="21">
        <v>164.80406082165186</v>
      </c>
    </row>
    <row r="42" spans="1:23" x14ac:dyDescent="0.25">
      <c r="A42" s="18" t="s">
        <v>38</v>
      </c>
      <c r="B42" s="18" t="s">
        <v>25</v>
      </c>
      <c r="C42" s="17">
        <v>2012</v>
      </c>
      <c r="D42" s="17">
        <v>9</v>
      </c>
      <c r="E42" s="17">
        <v>3</v>
      </c>
      <c r="F42" s="19">
        <v>37</v>
      </c>
      <c r="G42" s="4" t="s">
        <v>29</v>
      </c>
      <c r="H42" s="8">
        <v>41134</v>
      </c>
      <c r="I42" s="14">
        <v>0.41839839839839843</v>
      </c>
      <c r="J42" s="4">
        <v>50</v>
      </c>
      <c r="L42" s="4">
        <v>441.03000000000003</v>
      </c>
      <c r="M42" s="4">
        <v>17.694000000000003</v>
      </c>
      <c r="N42" s="4">
        <v>443.03</v>
      </c>
      <c r="O42" s="4">
        <v>4.8409999999999993</v>
      </c>
      <c r="R42" s="28">
        <v>10.549650149999998</v>
      </c>
      <c r="S42" s="28">
        <v>44.834000000000003</v>
      </c>
      <c r="U42" s="27">
        <f>K42*M42/1000</f>
        <v>0</v>
      </c>
      <c r="V42" s="27">
        <f>((K42/I42)*(1-I42)*O42/1000)+U42</f>
        <v>0</v>
      </c>
      <c r="W42" s="21">
        <v>17.249144741058842</v>
      </c>
    </row>
    <row r="43" spans="1:23" x14ac:dyDescent="0.25">
      <c r="A43" s="18" t="s">
        <v>38</v>
      </c>
      <c r="B43" s="18" t="s">
        <v>25</v>
      </c>
      <c r="C43" s="17">
        <v>2012</v>
      </c>
      <c r="D43" s="17">
        <v>3</v>
      </c>
      <c r="E43" s="17">
        <v>3</v>
      </c>
      <c r="F43" s="19">
        <v>38</v>
      </c>
      <c r="G43" s="4" t="s">
        <v>30</v>
      </c>
      <c r="H43" s="8">
        <v>41149</v>
      </c>
      <c r="I43" s="14" t="s">
        <v>36</v>
      </c>
      <c r="J43" s="4" t="s">
        <v>36</v>
      </c>
      <c r="L43" s="4" t="s">
        <v>36</v>
      </c>
      <c r="M43" s="4" t="s">
        <v>36</v>
      </c>
      <c r="N43" s="4" t="s">
        <v>36</v>
      </c>
      <c r="O43" s="4" t="s">
        <v>36</v>
      </c>
      <c r="R43" s="28">
        <v>10.83561051</v>
      </c>
      <c r="S43" s="28">
        <v>44.834000000000003</v>
      </c>
      <c r="U43" s="27" t="s">
        <v>36</v>
      </c>
      <c r="V43" s="27" t="s">
        <v>36</v>
      </c>
      <c r="W43" s="21">
        <v>6.7901347338316</v>
      </c>
    </row>
    <row r="44" spans="1:23" x14ac:dyDescent="0.25">
      <c r="A44" s="18" t="s">
        <v>38</v>
      </c>
      <c r="B44" s="18" t="s">
        <v>25</v>
      </c>
      <c r="C44" s="17">
        <v>2012</v>
      </c>
      <c r="D44" s="17">
        <v>14</v>
      </c>
      <c r="E44" s="17">
        <v>3</v>
      </c>
      <c r="F44" s="19">
        <v>39</v>
      </c>
      <c r="G44" s="4" t="s">
        <v>34</v>
      </c>
      <c r="H44" s="8">
        <v>41134</v>
      </c>
      <c r="I44" s="14">
        <v>0.41576271186440678</v>
      </c>
      <c r="J44" s="4">
        <v>79</v>
      </c>
      <c r="L44" s="4">
        <v>447.57</v>
      </c>
      <c r="M44" s="4">
        <v>24.023</v>
      </c>
      <c r="N44" s="4">
        <v>445.11</v>
      </c>
      <c r="O44" s="4">
        <v>6.4012000000000002</v>
      </c>
      <c r="R44" s="28">
        <v>13.22893764</v>
      </c>
      <c r="S44" s="28">
        <v>44.834000000000003</v>
      </c>
      <c r="U44" s="27">
        <f>K44*M44/1000</f>
        <v>0</v>
      </c>
      <c r="V44" s="27">
        <f>((K44/I44)*(1-I44)*O44/1000)+U44</f>
        <v>0</v>
      </c>
      <c r="W44" s="21">
        <v>13.682160317186492</v>
      </c>
    </row>
    <row r="45" spans="1:23" x14ac:dyDescent="0.25">
      <c r="A45" s="18" t="s">
        <v>38</v>
      </c>
      <c r="B45" s="18" t="s">
        <v>25</v>
      </c>
      <c r="C45" s="17">
        <v>2012</v>
      </c>
      <c r="D45" s="17">
        <v>12</v>
      </c>
      <c r="E45" s="17">
        <v>3</v>
      </c>
      <c r="F45" s="19">
        <v>40</v>
      </c>
      <c r="G45" s="4" t="s">
        <v>33</v>
      </c>
      <c r="H45" s="8">
        <v>41134</v>
      </c>
      <c r="I45" s="14">
        <v>0.43041651171439194</v>
      </c>
      <c r="J45" s="4">
        <v>140</v>
      </c>
      <c r="L45" s="4">
        <v>442.14</v>
      </c>
      <c r="M45" s="4">
        <v>18.059000000000001</v>
      </c>
      <c r="N45" s="4">
        <v>456.25</v>
      </c>
      <c r="O45" s="4">
        <v>3.5373999999999999</v>
      </c>
      <c r="R45" s="28">
        <v>117.14147999999999</v>
      </c>
      <c r="S45" s="28">
        <v>56.0426</v>
      </c>
      <c r="U45" s="27">
        <f>K45*M45/1000</f>
        <v>0</v>
      </c>
      <c r="V45" s="27">
        <f>((K45/I45)*(1-I45)*O45/1000)+U45</f>
        <v>0</v>
      </c>
      <c r="W45" s="21">
        <v>24.546229540900857</v>
      </c>
    </row>
    <row r="46" spans="1:23" x14ac:dyDescent="0.25">
      <c r="A46" s="18" t="s">
        <v>38</v>
      </c>
      <c r="B46" s="18" t="s">
        <v>25</v>
      </c>
      <c r="C46" s="17">
        <v>2012</v>
      </c>
      <c r="D46" s="17">
        <v>11</v>
      </c>
      <c r="E46" s="17">
        <v>3</v>
      </c>
      <c r="F46" s="19">
        <v>41</v>
      </c>
      <c r="G46" s="4" t="s">
        <v>32</v>
      </c>
      <c r="H46" s="8" t="s">
        <v>36</v>
      </c>
      <c r="I46" s="14" t="s">
        <v>36</v>
      </c>
      <c r="J46" s="4" t="s">
        <v>36</v>
      </c>
      <c r="L46" s="4" t="s">
        <v>36</v>
      </c>
      <c r="M46" s="4" t="s">
        <v>36</v>
      </c>
      <c r="N46" s="4" t="s">
        <v>36</v>
      </c>
      <c r="O46" s="4" t="s">
        <v>36</v>
      </c>
      <c r="R46" s="28">
        <v>14.227065929999997</v>
      </c>
      <c r="S46" s="28">
        <v>56.0426</v>
      </c>
      <c r="U46" s="27" t="s">
        <v>36</v>
      </c>
      <c r="V46" s="27" t="s">
        <v>36</v>
      </c>
      <c r="W46" s="21">
        <v>132.07144031597218</v>
      </c>
    </row>
    <row r="47" spans="1:23" x14ac:dyDescent="0.25">
      <c r="A47" s="18" t="s">
        <v>38</v>
      </c>
      <c r="B47" s="18" t="s">
        <v>25</v>
      </c>
      <c r="C47" s="17">
        <v>2012</v>
      </c>
      <c r="D47" s="17">
        <v>13</v>
      </c>
      <c r="E47" s="17">
        <v>3</v>
      </c>
      <c r="F47" s="19">
        <v>42</v>
      </c>
      <c r="G47" s="4" t="s">
        <v>31</v>
      </c>
      <c r="H47" s="8">
        <v>41134</v>
      </c>
      <c r="I47" s="14">
        <v>0.53868324798829548</v>
      </c>
      <c r="J47" s="4">
        <v>126</v>
      </c>
      <c r="L47" s="4">
        <v>445.06</v>
      </c>
      <c r="M47" s="4">
        <v>15.512999999999998</v>
      </c>
      <c r="N47" s="4">
        <v>446.61</v>
      </c>
      <c r="O47" s="4">
        <v>5.3715000000000002</v>
      </c>
      <c r="R47" s="28">
        <v>19.196445149999999</v>
      </c>
      <c r="S47" s="28">
        <v>44.834000000000003</v>
      </c>
      <c r="U47" s="27">
        <f>K47*M47/1000</f>
        <v>0</v>
      </c>
      <c r="V47" s="27">
        <f>((K47/I47)*(1-I47)*O47/1000)+U47</f>
        <v>0</v>
      </c>
      <c r="W47" s="21">
        <v>28.674791305291734</v>
      </c>
    </row>
    <row r="48" spans="1:23" x14ac:dyDescent="0.25">
      <c r="A48" s="18" t="s">
        <v>38</v>
      </c>
      <c r="B48" s="18" t="s">
        <v>25</v>
      </c>
      <c r="C48" s="17">
        <v>2012</v>
      </c>
      <c r="D48" s="17">
        <v>2</v>
      </c>
      <c r="E48" s="17">
        <v>4</v>
      </c>
      <c r="F48" s="19">
        <v>43</v>
      </c>
      <c r="G48" s="4" t="s">
        <v>33</v>
      </c>
      <c r="H48" s="8">
        <v>41134</v>
      </c>
      <c r="I48" s="14">
        <v>0.48237812741810671</v>
      </c>
      <c r="J48" s="4">
        <v>117</v>
      </c>
      <c r="L48" s="4">
        <v>447</v>
      </c>
      <c r="M48" s="4">
        <v>24.384</v>
      </c>
      <c r="N48" s="4">
        <v>446.45000000000005</v>
      </c>
      <c r="O48" s="4">
        <v>4.9780999999999995</v>
      </c>
      <c r="R48" s="28">
        <v>130.526994</v>
      </c>
      <c r="S48" s="28">
        <v>56.0426</v>
      </c>
      <c r="U48" s="27">
        <f>K48*M48/1000</f>
        <v>0</v>
      </c>
      <c r="V48" s="27">
        <f>((K48/I48)*(1-I48)*O48/1000)+U48</f>
        <v>0</v>
      </c>
      <c r="W48" s="21">
        <v>32.681471298096767</v>
      </c>
    </row>
    <row r="49" spans="1:23" x14ac:dyDescent="0.25">
      <c r="A49" s="18" t="s">
        <v>38</v>
      </c>
      <c r="B49" s="18" t="s">
        <v>25</v>
      </c>
      <c r="C49" s="17">
        <v>2012</v>
      </c>
      <c r="D49" s="17">
        <v>4</v>
      </c>
      <c r="E49" s="17">
        <v>4</v>
      </c>
      <c r="F49" s="19">
        <v>44</v>
      </c>
      <c r="G49" s="4" t="s">
        <v>32</v>
      </c>
      <c r="H49" s="8" t="s">
        <v>36</v>
      </c>
      <c r="I49" s="14" t="s">
        <v>36</v>
      </c>
      <c r="J49" s="4" t="s">
        <v>36</v>
      </c>
      <c r="L49" s="4" t="s">
        <v>36</v>
      </c>
      <c r="M49" s="4" t="s">
        <v>36</v>
      </c>
      <c r="N49" s="4" t="s">
        <v>36</v>
      </c>
      <c r="O49" s="4" t="s">
        <v>36</v>
      </c>
      <c r="R49" s="28">
        <v>22.167165569999998</v>
      </c>
      <c r="S49" s="28">
        <v>56.0426</v>
      </c>
      <c r="U49" s="27" t="s">
        <v>36</v>
      </c>
      <c r="V49" s="27" t="s">
        <v>36</v>
      </c>
      <c r="W49" s="21">
        <v>112.99512708933233</v>
      </c>
    </row>
    <row r="50" spans="1:23" x14ac:dyDescent="0.25">
      <c r="A50" s="18" t="s">
        <v>38</v>
      </c>
      <c r="B50" s="18" t="s">
        <v>25</v>
      </c>
      <c r="C50" s="17">
        <v>2012</v>
      </c>
      <c r="D50" s="17">
        <v>8</v>
      </c>
      <c r="E50" s="17">
        <v>4</v>
      </c>
      <c r="F50" s="19">
        <v>45</v>
      </c>
      <c r="G50" s="4" t="s">
        <v>33</v>
      </c>
      <c r="H50" s="8">
        <v>41134</v>
      </c>
      <c r="I50" s="14">
        <v>0.48050628429810588</v>
      </c>
      <c r="J50" s="4">
        <v>162</v>
      </c>
      <c r="L50" s="4">
        <v>443.53000000000003</v>
      </c>
      <c r="M50" s="4">
        <v>19.353000000000002</v>
      </c>
      <c r="N50" s="4">
        <v>458</v>
      </c>
      <c r="O50" s="4">
        <v>3.7759</v>
      </c>
      <c r="R50" s="28">
        <v>91.900634999999994</v>
      </c>
      <c r="S50" s="28">
        <v>56.0426</v>
      </c>
      <c r="U50" s="27">
        <f>K50*M50/1000</f>
        <v>0</v>
      </c>
      <c r="V50" s="27">
        <f>((K50/I50)*(1-I50)*O50/1000)+U50</f>
        <v>0</v>
      </c>
      <c r="W50" s="21">
        <v>25.634219500319823</v>
      </c>
    </row>
    <row r="51" spans="1:23" x14ac:dyDescent="0.25">
      <c r="A51" s="18" t="s">
        <v>38</v>
      </c>
      <c r="B51" s="18" t="s">
        <v>25</v>
      </c>
      <c r="C51" s="17">
        <v>2012</v>
      </c>
      <c r="D51" s="17">
        <v>10</v>
      </c>
      <c r="E51" s="17">
        <v>4</v>
      </c>
      <c r="F51" s="19">
        <v>46</v>
      </c>
      <c r="G51" s="4" t="s">
        <v>34</v>
      </c>
      <c r="H51" s="8">
        <v>41134</v>
      </c>
      <c r="I51" s="14">
        <v>0.30257925072046116</v>
      </c>
      <c r="J51" s="4">
        <v>76</v>
      </c>
      <c r="L51" s="4">
        <v>445.09999999999997</v>
      </c>
      <c r="M51" s="4">
        <v>22.356999999999999</v>
      </c>
      <c r="N51" s="4">
        <v>444.61</v>
      </c>
      <c r="O51" s="4">
        <v>7.0096000000000007</v>
      </c>
      <c r="R51" s="28">
        <v>13.008333989999997</v>
      </c>
      <c r="S51" s="28">
        <v>44.834000000000003</v>
      </c>
      <c r="U51" s="27">
        <f>K51*M51/1000</f>
        <v>0</v>
      </c>
      <c r="V51" s="27">
        <f>((K51/I51)*(1-I51)*O51/1000)+U51</f>
        <v>0</v>
      </c>
      <c r="W51" s="21">
        <v>13.332430969034231</v>
      </c>
    </row>
    <row r="52" spans="1:23" x14ac:dyDescent="0.25">
      <c r="A52" s="18" t="s">
        <v>38</v>
      </c>
      <c r="B52" s="18" t="s">
        <v>25</v>
      </c>
      <c r="C52" s="17">
        <v>2012</v>
      </c>
      <c r="D52" s="17">
        <v>7</v>
      </c>
      <c r="E52" s="17">
        <v>4</v>
      </c>
      <c r="F52" s="19">
        <v>47</v>
      </c>
      <c r="G52" s="4" t="s">
        <v>28</v>
      </c>
      <c r="H52" s="8">
        <v>41134</v>
      </c>
      <c r="I52" s="14">
        <v>0.49489103448275862</v>
      </c>
      <c r="J52" s="4">
        <v>96</v>
      </c>
      <c r="L52" s="4">
        <v>446.84</v>
      </c>
      <c r="M52" s="4">
        <v>19.536000000000001</v>
      </c>
      <c r="N52" s="4">
        <v>447.28000000000003</v>
      </c>
      <c r="O52" s="4">
        <v>3.3894000000000002</v>
      </c>
      <c r="R52" s="28">
        <v>66.660342569999997</v>
      </c>
      <c r="S52" s="28">
        <v>44.834000000000003</v>
      </c>
      <c r="U52" s="27">
        <f>K52*M52/1000</f>
        <v>0</v>
      </c>
      <c r="V52" s="27">
        <f>((K52/I52)*(1-I52)*O52/1000)+U52</f>
        <v>0</v>
      </c>
      <c r="W52" s="21">
        <v>15.566716858812477</v>
      </c>
    </row>
    <row r="53" spans="1:23" x14ac:dyDescent="0.25">
      <c r="A53" s="18" t="s">
        <v>38</v>
      </c>
      <c r="B53" s="18" t="s">
        <v>25</v>
      </c>
      <c r="C53" s="17">
        <v>2012</v>
      </c>
      <c r="D53" s="17">
        <v>7.2</v>
      </c>
      <c r="E53" s="17">
        <v>4</v>
      </c>
      <c r="F53" s="19">
        <v>47.2</v>
      </c>
      <c r="G53" s="4" t="s">
        <v>39</v>
      </c>
      <c r="H53" s="8">
        <v>41134</v>
      </c>
      <c r="I53" s="14"/>
      <c r="J53" s="4"/>
      <c r="R53" s="28"/>
      <c r="S53" s="28">
        <v>44.834000000000003</v>
      </c>
      <c r="U53" s="27" t="s">
        <v>36</v>
      </c>
      <c r="V53" s="27" t="s">
        <v>36</v>
      </c>
      <c r="W53" s="21"/>
    </row>
    <row r="54" spans="1:23" x14ac:dyDescent="0.25">
      <c r="A54" s="18" t="s">
        <v>38</v>
      </c>
      <c r="B54" s="18" t="s">
        <v>25</v>
      </c>
      <c r="C54" s="17">
        <v>2012</v>
      </c>
      <c r="D54" s="17">
        <v>5</v>
      </c>
      <c r="E54" s="17">
        <v>4</v>
      </c>
      <c r="F54" s="19">
        <v>48</v>
      </c>
      <c r="G54" s="4" t="s">
        <v>27</v>
      </c>
      <c r="H54" s="8" t="s">
        <v>36</v>
      </c>
      <c r="I54" s="14" t="s">
        <v>36</v>
      </c>
      <c r="J54" s="4" t="s">
        <v>36</v>
      </c>
      <c r="L54" s="4" t="s">
        <v>36</v>
      </c>
      <c r="M54" s="4" t="s">
        <v>36</v>
      </c>
      <c r="N54" s="4" t="s">
        <v>36</v>
      </c>
      <c r="O54" s="4" t="s">
        <v>36</v>
      </c>
      <c r="R54" s="28">
        <v>13.954900289999999</v>
      </c>
      <c r="S54" s="28"/>
      <c r="U54" s="27" t="s">
        <v>36</v>
      </c>
      <c r="V54" s="27" t="s">
        <v>36</v>
      </c>
      <c r="W54" s="21">
        <v>99.767139004859402</v>
      </c>
    </row>
    <row r="55" spans="1:23" x14ac:dyDescent="0.25">
      <c r="A55" s="18" t="s">
        <v>38</v>
      </c>
      <c r="B55" s="18" t="s">
        <v>25</v>
      </c>
      <c r="C55" s="17">
        <v>2012</v>
      </c>
      <c r="D55" s="17">
        <v>3</v>
      </c>
      <c r="E55" s="17">
        <v>4</v>
      </c>
      <c r="F55" s="19">
        <v>49</v>
      </c>
      <c r="G55" s="4" t="s">
        <v>30</v>
      </c>
      <c r="H55" s="8">
        <v>41149</v>
      </c>
      <c r="I55" s="14" t="s">
        <v>36</v>
      </c>
      <c r="J55" s="4" t="s">
        <v>36</v>
      </c>
      <c r="L55" s="4" t="s">
        <v>36</v>
      </c>
      <c r="M55" s="4" t="s">
        <v>36</v>
      </c>
      <c r="N55" s="4" t="s">
        <v>36</v>
      </c>
      <c r="O55" s="4" t="s">
        <v>36</v>
      </c>
      <c r="R55" s="28">
        <v>13.628303580000001</v>
      </c>
      <c r="S55" s="28">
        <v>44.834000000000003</v>
      </c>
      <c r="U55" s="27" t="s">
        <v>36</v>
      </c>
      <c r="V55" s="27" t="s">
        <v>36</v>
      </c>
      <c r="W55" s="21">
        <v>7.1764568269531868</v>
      </c>
    </row>
    <row r="56" spans="1:23" x14ac:dyDescent="0.25">
      <c r="A56" s="18" t="s">
        <v>38</v>
      </c>
      <c r="B56" s="18" t="s">
        <v>25</v>
      </c>
      <c r="C56" s="17">
        <v>2012</v>
      </c>
      <c r="D56" s="17">
        <v>9</v>
      </c>
      <c r="E56" s="17">
        <v>4</v>
      </c>
      <c r="F56" s="19">
        <v>50</v>
      </c>
      <c r="G56" s="4" t="s">
        <v>29</v>
      </c>
      <c r="H56" s="8">
        <v>41134</v>
      </c>
      <c r="I56" s="14">
        <v>0.45615023474178407</v>
      </c>
      <c r="J56" s="4">
        <v>76</v>
      </c>
      <c r="L56" s="4">
        <v>442.01</v>
      </c>
      <c r="M56" s="4">
        <v>21.372</v>
      </c>
      <c r="N56" s="4">
        <v>441.77</v>
      </c>
      <c r="O56" s="4">
        <v>4.7309000000000001</v>
      </c>
      <c r="R56" s="28">
        <v>19.678703639999998</v>
      </c>
      <c r="S56" s="28">
        <v>44.834000000000003</v>
      </c>
      <c r="U56" s="27">
        <f>K56*M56/1000</f>
        <v>0</v>
      </c>
      <c r="V56" s="27">
        <f>((K56/I56)*(1-I56)*O56/1000)+U56</f>
        <v>0</v>
      </c>
      <c r="W56" s="21">
        <v>18.971503129745148</v>
      </c>
    </row>
    <row r="57" spans="1:23" x14ac:dyDescent="0.25">
      <c r="A57" s="18" t="s">
        <v>38</v>
      </c>
      <c r="B57" s="18" t="s">
        <v>25</v>
      </c>
      <c r="C57" s="17">
        <v>2012</v>
      </c>
      <c r="D57" s="17">
        <v>6</v>
      </c>
      <c r="E57" s="17">
        <v>4</v>
      </c>
      <c r="F57" s="19">
        <v>51</v>
      </c>
      <c r="G57" s="4" t="s">
        <v>34</v>
      </c>
      <c r="H57" s="8">
        <v>41134</v>
      </c>
      <c r="I57" s="14">
        <v>0.39386039886039892</v>
      </c>
      <c r="J57" s="4">
        <v>67</v>
      </c>
      <c r="L57" s="4">
        <v>441.65</v>
      </c>
      <c r="M57" s="4">
        <v>17.905000000000001</v>
      </c>
      <c r="N57" s="4">
        <v>443.47</v>
      </c>
      <c r="O57" s="4">
        <v>5.1254</v>
      </c>
      <c r="R57" s="28">
        <v>9.209468219999998</v>
      </c>
      <c r="S57" s="28">
        <v>44.834000000000003</v>
      </c>
      <c r="U57" s="27">
        <f>K57*M57/1000</f>
        <v>0</v>
      </c>
      <c r="V57" s="27">
        <f>((K57/I57)*(1-I57)*O57/1000)+U57</f>
        <v>0</v>
      </c>
      <c r="W57" s="21">
        <v>22.477391952527917</v>
      </c>
    </row>
    <row r="58" spans="1:23" x14ac:dyDescent="0.25">
      <c r="A58" s="18" t="s">
        <v>38</v>
      </c>
      <c r="B58" s="18" t="s">
        <v>25</v>
      </c>
      <c r="C58" s="17">
        <v>2012</v>
      </c>
      <c r="D58" s="17">
        <v>1</v>
      </c>
      <c r="E58" s="17">
        <v>4</v>
      </c>
      <c r="F58" s="19">
        <v>52</v>
      </c>
      <c r="G58" s="4" t="s">
        <v>32</v>
      </c>
      <c r="H58" s="8" t="s">
        <v>36</v>
      </c>
      <c r="I58" s="14" t="s">
        <v>36</v>
      </c>
      <c r="J58" s="4" t="s">
        <v>36</v>
      </c>
      <c r="L58" s="4" t="s">
        <v>36</v>
      </c>
      <c r="M58" s="4" t="s">
        <v>36</v>
      </c>
      <c r="N58" s="4" t="s">
        <v>36</v>
      </c>
      <c r="O58" s="4" t="s">
        <v>36</v>
      </c>
      <c r="R58" s="28">
        <v>18.551159699999999</v>
      </c>
      <c r="S58" s="28">
        <v>56.0426</v>
      </c>
      <c r="U58" s="27" t="s">
        <v>36</v>
      </c>
      <c r="V58" s="27" t="s">
        <v>36</v>
      </c>
      <c r="W58" s="21">
        <v>147.06954478491858</v>
      </c>
    </row>
    <row r="59" spans="1:23" x14ac:dyDescent="0.25">
      <c r="A59" s="18" t="s">
        <v>38</v>
      </c>
      <c r="B59" s="18" t="s">
        <v>25</v>
      </c>
      <c r="C59" s="17">
        <v>2012</v>
      </c>
      <c r="D59" s="17">
        <v>11</v>
      </c>
      <c r="E59" s="17">
        <v>4</v>
      </c>
      <c r="F59" s="19">
        <v>53</v>
      </c>
      <c r="G59" s="4" t="s">
        <v>32</v>
      </c>
      <c r="H59" s="8" t="s">
        <v>36</v>
      </c>
      <c r="I59" s="14" t="s">
        <v>36</v>
      </c>
      <c r="J59" s="4" t="s">
        <v>36</v>
      </c>
      <c r="L59" s="4" t="s">
        <v>36</v>
      </c>
      <c r="M59" s="4" t="s">
        <v>36</v>
      </c>
      <c r="N59" s="4" t="s">
        <v>36</v>
      </c>
      <c r="O59" s="4" t="s">
        <v>36</v>
      </c>
      <c r="R59" s="28">
        <v>13.604648639999999</v>
      </c>
      <c r="S59" s="28">
        <v>56.0426</v>
      </c>
      <c r="U59" s="27" t="s">
        <v>36</v>
      </c>
      <c r="V59" s="27" t="s">
        <v>36</v>
      </c>
      <c r="W59" s="21">
        <v>70.633997555032877</v>
      </c>
    </row>
    <row r="60" spans="1:23" x14ac:dyDescent="0.25">
      <c r="A60" s="18" t="s">
        <v>38</v>
      </c>
      <c r="B60" s="18" t="s">
        <v>25</v>
      </c>
      <c r="C60" s="17">
        <v>2012</v>
      </c>
      <c r="D60" s="17">
        <v>13</v>
      </c>
      <c r="E60" s="17">
        <v>4</v>
      </c>
      <c r="F60" s="19">
        <v>54</v>
      </c>
      <c r="G60" s="4" t="s">
        <v>31</v>
      </c>
      <c r="H60" s="8">
        <v>41134</v>
      </c>
      <c r="I60" s="14">
        <v>0.44876823338735822</v>
      </c>
      <c r="J60" s="4">
        <v>89</v>
      </c>
      <c r="L60" s="4">
        <v>444.26</v>
      </c>
      <c r="M60" s="4">
        <v>15.112000000000002</v>
      </c>
      <c r="N60" s="4">
        <v>442.22</v>
      </c>
      <c r="O60" s="4">
        <v>3.3929</v>
      </c>
      <c r="R60" s="28">
        <v>20.605817640000001</v>
      </c>
      <c r="S60" s="28">
        <v>44.834000000000003</v>
      </c>
      <c r="U60" s="27">
        <f>K60*M60/1000</f>
        <v>0</v>
      </c>
      <c r="V60" s="27">
        <f>((K60/I60)*(1-I60)*O60/1000)+U60</f>
        <v>0</v>
      </c>
      <c r="W60" s="21">
        <v>14.983004949612454</v>
      </c>
    </row>
    <row r="61" spans="1:23" x14ac:dyDescent="0.25">
      <c r="A61" s="18" t="s">
        <v>38</v>
      </c>
      <c r="B61" s="18" t="s">
        <v>25</v>
      </c>
      <c r="C61" s="17">
        <v>2012</v>
      </c>
      <c r="D61" s="17">
        <v>12</v>
      </c>
      <c r="E61" s="17">
        <v>4</v>
      </c>
      <c r="F61" s="19">
        <v>55</v>
      </c>
      <c r="G61" s="4" t="s">
        <v>33</v>
      </c>
      <c r="H61" s="8">
        <v>41134</v>
      </c>
      <c r="I61" s="14">
        <v>0.46765965300849027</v>
      </c>
      <c r="J61" s="4">
        <v>156</v>
      </c>
      <c r="L61" s="4">
        <v>445.74</v>
      </c>
      <c r="M61" s="4">
        <v>20.74</v>
      </c>
      <c r="N61" s="4">
        <v>448.84999999999997</v>
      </c>
      <c r="O61" s="4">
        <v>5.1426999999999996</v>
      </c>
      <c r="R61" s="28">
        <v>124.34845499999999</v>
      </c>
      <c r="S61" s="28">
        <v>56.0426</v>
      </c>
      <c r="U61" s="27">
        <f>K61*M61/1000</f>
        <v>0</v>
      </c>
      <c r="V61" s="27">
        <f>((K61/I61)*(1-I61)*O61/1000)+U61</f>
        <v>0</v>
      </c>
      <c r="W61" s="21">
        <v>20.778170124330337</v>
      </c>
    </row>
    <row r="62" spans="1:23" x14ac:dyDescent="0.25">
      <c r="A62" s="18" t="s">
        <v>38</v>
      </c>
      <c r="B62" s="18" t="s">
        <v>25</v>
      </c>
      <c r="C62" s="17">
        <v>2012</v>
      </c>
      <c r="D62" s="17">
        <v>14</v>
      </c>
      <c r="E62" s="17">
        <v>4</v>
      </c>
      <c r="F62" s="19">
        <v>56</v>
      </c>
      <c r="G62" s="4" t="s">
        <v>34</v>
      </c>
      <c r="H62" s="8">
        <v>41134</v>
      </c>
      <c r="I62" s="14">
        <v>0.42086105675146768</v>
      </c>
      <c r="J62" s="4">
        <v>67</v>
      </c>
      <c r="L62" s="4">
        <v>441.22</v>
      </c>
      <c r="M62" s="4">
        <v>18.113999999999997</v>
      </c>
      <c r="N62" s="4">
        <v>443.90999999999997</v>
      </c>
      <c r="O62" s="4">
        <v>3.5396000000000001</v>
      </c>
      <c r="R62" s="28">
        <v>43.279054290000005</v>
      </c>
      <c r="S62" s="28">
        <v>44.834000000000003</v>
      </c>
      <c r="U62" s="27">
        <f>K62*M62/1000</f>
        <v>0</v>
      </c>
      <c r="V62" s="27">
        <f>((K62/I62)*(1-I62)*O62/1000)+U62</f>
        <v>0</v>
      </c>
      <c r="W62" s="21">
        <v>32.584682152497059</v>
      </c>
    </row>
    <row r="63" spans="1:23" x14ac:dyDescent="0.25">
      <c r="C63" s="17"/>
      <c r="D63" s="17"/>
      <c r="E63" s="17"/>
      <c r="F63" s="19"/>
      <c r="G63" s="4"/>
      <c r="I63" s="14"/>
      <c r="J63" s="4"/>
      <c r="W63" s="10"/>
    </row>
    <row r="64" spans="1:23" x14ac:dyDescent="0.25">
      <c r="C64" s="17"/>
      <c r="D64" s="17"/>
      <c r="E64" s="17"/>
      <c r="F64" s="19"/>
      <c r="G64" s="4"/>
      <c r="I64" s="14"/>
      <c r="J64" s="4"/>
      <c r="W64" s="10"/>
    </row>
    <row r="65" spans="3:23" x14ac:dyDescent="0.25">
      <c r="C65" s="17"/>
      <c r="D65" s="17"/>
      <c r="E65" s="17"/>
      <c r="F65" s="19"/>
      <c r="G65" s="4"/>
      <c r="I65" s="14"/>
      <c r="J65" s="4"/>
      <c r="W65" s="10"/>
    </row>
    <row r="66" spans="3:23" x14ac:dyDescent="0.25">
      <c r="C66" s="17"/>
      <c r="D66" s="17"/>
      <c r="E66" s="17"/>
      <c r="F66" s="19"/>
      <c r="G66" s="4"/>
      <c r="I66" s="14"/>
      <c r="J66" s="4"/>
      <c r="W66" s="10"/>
    </row>
    <row r="67" spans="3:23" x14ac:dyDescent="0.25">
      <c r="C67" s="17"/>
      <c r="D67" s="17"/>
      <c r="E67" s="17"/>
      <c r="F67" s="19"/>
      <c r="G67" s="4"/>
      <c r="I67" s="14"/>
      <c r="J67" s="4"/>
      <c r="W67" s="10"/>
    </row>
    <row r="68" spans="3:23" x14ac:dyDescent="0.25">
      <c r="C68" s="17"/>
      <c r="D68" s="17"/>
      <c r="E68" s="17"/>
      <c r="F68" s="19"/>
      <c r="G68" s="4"/>
      <c r="I68" s="14"/>
      <c r="J68" s="4"/>
      <c r="W68" s="10"/>
    </row>
    <row r="69" spans="3:23" x14ac:dyDescent="0.25">
      <c r="C69" s="17"/>
      <c r="D69" s="17"/>
      <c r="E69" s="17"/>
      <c r="F69" s="19"/>
      <c r="G69" s="4"/>
      <c r="I69" s="14"/>
      <c r="J69" s="4"/>
    </row>
    <row r="70" spans="3:23" x14ac:dyDescent="0.25">
      <c r="C70" s="17"/>
      <c r="D70" s="17"/>
      <c r="E70" s="17"/>
      <c r="F70" s="19"/>
      <c r="G70" s="4"/>
      <c r="I70" s="14"/>
      <c r="J70" s="4"/>
    </row>
    <row r="71" spans="3:23" x14ac:dyDescent="0.25">
      <c r="C71" s="17"/>
      <c r="D71" s="17"/>
      <c r="E71" s="17"/>
      <c r="F71" s="19"/>
      <c r="G71" s="4"/>
      <c r="I71" s="14"/>
      <c r="J71" s="4"/>
    </row>
    <row r="72" spans="3:23" x14ac:dyDescent="0.25">
      <c r="C72" s="17"/>
      <c r="D72" s="17"/>
      <c r="E72" s="17"/>
      <c r="F72" s="19"/>
      <c r="G72" s="4"/>
      <c r="I72" s="14"/>
      <c r="J72" s="4"/>
    </row>
    <row r="73" spans="3:23" x14ac:dyDescent="0.25">
      <c r="C73" s="17"/>
      <c r="D73" s="17"/>
      <c r="E73" s="17"/>
      <c r="F73" s="19"/>
      <c r="G73" s="4"/>
      <c r="I73" s="14"/>
      <c r="J73" s="4"/>
    </row>
    <row r="74" spans="3:23" x14ac:dyDescent="0.25">
      <c r="C74" s="17"/>
      <c r="D74" s="17"/>
      <c r="E74" s="17"/>
      <c r="F74" s="19"/>
      <c r="G74" s="4"/>
      <c r="I74" s="14"/>
      <c r="J74" s="4"/>
    </row>
    <row r="75" spans="3:23" x14ac:dyDescent="0.25">
      <c r="C75" s="17"/>
      <c r="D75" s="17"/>
      <c r="E75" s="17"/>
      <c r="F75" s="19"/>
      <c r="G75" s="4"/>
      <c r="I75" s="14"/>
      <c r="J75" s="4"/>
    </row>
    <row r="76" spans="3:23" x14ac:dyDescent="0.25">
      <c r="C76" s="17"/>
      <c r="D76" s="17"/>
      <c r="E76" s="17"/>
      <c r="F76" s="19"/>
      <c r="G76" s="4"/>
      <c r="I76" s="14"/>
      <c r="J76" s="4"/>
    </row>
    <row r="77" spans="3:23" x14ac:dyDescent="0.25">
      <c r="C77" s="17"/>
      <c r="D77" s="17"/>
      <c r="E77" s="17"/>
      <c r="F77" s="19"/>
      <c r="G77" s="4"/>
      <c r="I77" s="14"/>
      <c r="J77" s="4"/>
    </row>
    <row r="78" spans="3:23" x14ac:dyDescent="0.25">
      <c r="C78" s="17"/>
      <c r="D78" s="17"/>
      <c r="E78" s="17"/>
      <c r="F78" s="19"/>
      <c r="G78" s="4"/>
      <c r="I78" s="14"/>
      <c r="J78" s="4"/>
    </row>
    <row r="79" spans="3:23" x14ac:dyDescent="0.25">
      <c r="C79" s="17"/>
      <c r="D79" s="17"/>
      <c r="E79" s="17"/>
      <c r="F79" s="19"/>
      <c r="G79" s="4"/>
      <c r="I79" s="14"/>
      <c r="J79" s="4"/>
    </row>
    <row r="80" spans="3:23" x14ac:dyDescent="0.25">
      <c r="C80" s="17"/>
      <c r="D80" s="17"/>
      <c r="E80" s="17"/>
      <c r="F80" s="19"/>
      <c r="G80" s="4"/>
      <c r="I80" s="14"/>
      <c r="J80" s="4"/>
    </row>
    <row r="81" spans="3:10" x14ac:dyDescent="0.25">
      <c r="C81" s="17"/>
      <c r="D81" s="17"/>
      <c r="E81" s="17"/>
      <c r="F81" s="19"/>
      <c r="G81" s="4"/>
      <c r="I81" s="14"/>
      <c r="J81" s="4"/>
    </row>
    <row r="82" spans="3:10" x14ac:dyDescent="0.25">
      <c r="C82" s="17"/>
      <c r="D82" s="17"/>
      <c r="E82" s="17"/>
      <c r="F82" s="19"/>
      <c r="G82" s="4"/>
      <c r="I82" s="14"/>
      <c r="J82" s="4"/>
    </row>
    <row r="83" spans="3:10" x14ac:dyDescent="0.25">
      <c r="C83" s="17"/>
      <c r="D83" s="17"/>
      <c r="E83" s="17"/>
      <c r="F83" s="19"/>
      <c r="G83" s="4"/>
      <c r="I83" s="14"/>
      <c r="J83" s="4"/>
    </row>
    <row r="84" spans="3:10" x14ac:dyDescent="0.25">
      <c r="C84" s="17"/>
      <c r="D84" s="17"/>
      <c r="E84" s="17"/>
      <c r="F84" s="19"/>
      <c r="G84" s="4"/>
      <c r="I84" s="14"/>
      <c r="J84" s="4"/>
    </row>
    <row r="85" spans="3:10" x14ac:dyDescent="0.25">
      <c r="C85" s="17"/>
      <c r="D85" s="17"/>
      <c r="E85" s="17"/>
      <c r="F85" s="19"/>
      <c r="G85" s="4"/>
      <c r="I85" s="14"/>
      <c r="J85" s="4"/>
    </row>
    <row r="86" spans="3:10" x14ac:dyDescent="0.25">
      <c r="C86" s="17"/>
      <c r="D86" s="17"/>
      <c r="E86" s="17"/>
      <c r="F86" s="19"/>
      <c r="G86" s="4"/>
      <c r="I86" s="14"/>
      <c r="J86" s="4"/>
    </row>
    <row r="87" spans="3:10" x14ac:dyDescent="0.25">
      <c r="C87" s="17"/>
      <c r="D87" s="17"/>
      <c r="E87" s="17"/>
      <c r="F87" s="19"/>
      <c r="G87" s="4"/>
      <c r="I87" s="14"/>
      <c r="J87" s="4"/>
    </row>
    <row r="88" spans="3:10" x14ac:dyDescent="0.25">
      <c r="C88" s="17"/>
      <c r="D88" s="17"/>
      <c r="E88" s="17"/>
      <c r="F88" s="19"/>
      <c r="G88" s="4"/>
      <c r="I88" s="14"/>
      <c r="J88" s="4"/>
    </row>
    <row r="89" spans="3:10" x14ac:dyDescent="0.25">
      <c r="C89" s="17"/>
      <c r="D89" s="17"/>
      <c r="E89" s="17"/>
      <c r="F89" s="19"/>
      <c r="G89" s="4"/>
      <c r="I89" s="14"/>
      <c r="J89" s="4"/>
    </row>
    <row r="90" spans="3:10" x14ac:dyDescent="0.25">
      <c r="C90" s="17"/>
      <c r="D90" s="17"/>
      <c r="E90" s="17"/>
      <c r="F90" s="19"/>
      <c r="G90" s="4"/>
      <c r="I90" s="14"/>
      <c r="J90" s="4"/>
    </row>
    <row r="91" spans="3:10" x14ac:dyDescent="0.25">
      <c r="C91" s="17"/>
      <c r="D91" s="17"/>
      <c r="E91" s="17"/>
      <c r="F91" s="19"/>
      <c r="G91" s="4"/>
      <c r="I91" s="14"/>
      <c r="J91" s="4"/>
    </row>
    <row r="92" spans="3:10" x14ac:dyDescent="0.25">
      <c r="C92" s="17"/>
      <c r="D92" s="17"/>
      <c r="E92" s="17"/>
      <c r="F92" s="19"/>
      <c r="G92" s="4"/>
      <c r="I92" s="14"/>
      <c r="J92" s="4"/>
    </row>
    <row r="93" spans="3:10" x14ac:dyDescent="0.25">
      <c r="C93" s="17"/>
      <c r="D93" s="17"/>
      <c r="E93" s="17"/>
      <c r="F93" s="19"/>
      <c r="G93" s="4"/>
      <c r="I93" s="14"/>
      <c r="J93" s="4"/>
    </row>
    <row r="94" spans="3:10" x14ac:dyDescent="0.25">
      <c r="C94" s="17"/>
      <c r="D94" s="17"/>
      <c r="E94" s="17"/>
      <c r="F94" s="19"/>
      <c r="G94" s="4"/>
      <c r="I94" s="14"/>
      <c r="J94" s="4"/>
    </row>
    <row r="95" spans="3:10" x14ac:dyDescent="0.25">
      <c r="C95" s="17"/>
      <c r="D95" s="17"/>
      <c r="E95" s="17"/>
      <c r="F95" s="19"/>
      <c r="G95" s="4"/>
      <c r="I95" s="14"/>
      <c r="J95" s="4"/>
    </row>
    <row r="96" spans="3:10" x14ac:dyDescent="0.25">
      <c r="C96" s="17"/>
      <c r="D96" s="17"/>
      <c r="E96" s="17"/>
      <c r="F96" s="19"/>
      <c r="G96" s="4"/>
      <c r="I96" s="14"/>
      <c r="J96" s="4"/>
    </row>
    <row r="97" spans="3:10" x14ac:dyDescent="0.25">
      <c r="C97" s="17"/>
      <c r="D97" s="17"/>
      <c r="E97" s="17"/>
      <c r="F97" s="19"/>
      <c r="G97" s="4"/>
      <c r="I97" s="14"/>
      <c r="J97" s="4"/>
    </row>
    <row r="98" spans="3:10" x14ac:dyDescent="0.25">
      <c r="C98" s="17"/>
      <c r="D98" s="17"/>
      <c r="E98" s="17"/>
      <c r="F98" s="19"/>
      <c r="G98" s="4"/>
      <c r="I98" s="14"/>
      <c r="J98" s="4"/>
    </row>
    <row r="99" spans="3:10" x14ac:dyDescent="0.25">
      <c r="C99" s="17"/>
      <c r="D99" s="17"/>
      <c r="E99" s="17"/>
      <c r="F99" s="19"/>
      <c r="G99" s="4"/>
      <c r="I99" s="14"/>
      <c r="J99" s="4"/>
    </row>
    <row r="100" spans="3:10" x14ac:dyDescent="0.25">
      <c r="C100" s="17"/>
      <c r="D100" s="17"/>
      <c r="E100" s="17"/>
      <c r="F100" s="19"/>
      <c r="G100" s="4"/>
      <c r="I100" s="14"/>
      <c r="J100" s="4"/>
    </row>
    <row r="101" spans="3:10" x14ac:dyDescent="0.25">
      <c r="C101" s="17"/>
      <c r="D101" s="17"/>
      <c r="E101" s="17"/>
      <c r="F101" s="19"/>
      <c r="G101" s="4"/>
      <c r="I101" s="14"/>
      <c r="J101" s="4"/>
    </row>
    <row r="102" spans="3:10" x14ac:dyDescent="0.25">
      <c r="C102" s="17"/>
      <c r="D102" s="17"/>
      <c r="E102" s="17"/>
      <c r="F102" s="19"/>
      <c r="G102" s="4"/>
      <c r="I102" s="14"/>
      <c r="J102" s="4"/>
    </row>
    <row r="103" spans="3:10" x14ac:dyDescent="0.25">
      <c r="C103" s="17"/>
      <c r="D103" s="17"/>
      <c r="E103" s="17"/>
      <c r="F103" s="17"/>
      <c r="G103" s="4"/>
      <c r="I103" s="14"/>
      <c r="J103" s="4"/>
    </row>
    <row r="119" spans="23:23" x14ac:dyDescent="0.25">
      <c r="W119" s="10"/>
    </row>
    <row r="120" spans="23:23" x14ac:dyDescent="0.25">
      <c r="W120" s="10"/>
    </row>
    <row r="121" spans="23:23" x14ac:dyDescent="0.25">
      <c r="W121" s="10"/>
    </row>
    <row r="122" spans="23:23" x14ac:dyDescent="0.25">
      <c r="W122" s="10"/>
    </row>
    <row r="123" spans="23:23" x14ac:dyDescent="0.25">
      <c r="W123" s="10"/>
    </row>
    <row r="124" spans="23:23" x14ac:dyDescent="0.25">
      <c r="W124" s="10"/>
    </row>
    <row r="175" spans="23:23" x14ac:dyDescent="0.25">
      <c r="W175" s="10"/>
    </row>
    <row r="176" spans="23:23" x14ac:dyDescent="0.25">
      <c r="W176" s="10"/>
    </row>
    <row r="177" spans="23:23" x14ac:dyDescent="0.25">
      <c r="W177" s="10"/>
    </row>
    <row r="178" spans="23:23" x14ac:dyDescent="0.25">
      <c r="W178" s="10"/>
    </row>
    <row r="179" spans="23:23" x14ac:dyDescent="0.25">
      <c r="W179" s="10"/>
    </row>
    <row r="180" spans="23:23" x14ac:dyDescent="0.25">
      <c r="W180" s="10"/>
    </row>
    <row r="231" spans="23:23" x14ac:dyDescent="0.25">
      <c r="W231" s="10"/>
    </row>
    <row r="232" spans="23:23" x14ac:dyDescent="0.25">
      <c r="W232" s="10"/>
    </row>
    <row r="233" spans="23:23" x14ac:dyDescent="0.25">
      <c r="W233" s="10"/>
    </row>
  </sheetData>
  <autoFilter ref="A2:W62"/>
  <customSheetViews>
    <customSheetView guid="{9FADF812-483D-4688-BFC0-3FF8AE772412}" scale="90" fitToPage="1" showAutoFilter="1" topLeftCell="B1">
      <selection activeCell="E58" sqref="E58"/>
      <pageMargins left="0.5" right="0.45" top="0.75" bottom="0.75" header="0.3" footer="0.3"/>
      <pageSetup scale="34" orientation="landscape" r:id="rId1"/>
      <autoFilter ref="A1:P57"/>
    </customSheetView>
    <customSheetView guid="{1ECECF3D-1771-49D7-8EA0-A0E1FCF17BEA}" scale="90" fitToPage="1" topLeftCell="B1">
      <selection activeCell="P5" sqref="P5"/>
      <pageMargins left="0.5" right="0.45" top="0.75" bottom="0.75" header="0.3" footer="0.3"/>
      <pageSetup scale="34" orientation="landscape" r:id="rId2"/>
    </customSheetView>
    <customSheetView guid="{2FEE2D00-CECB-4EB0-8C88-BE52B2393D0F}" scale="90" fitToPage="1">
      <selection activeCell="F2" sqref="F2"/>
      <pageMargins left="0.5" right="0.45" top="0.75" bottom="0.75" header="0.3" footer="0.3"/>
      <pageSetup scale="34" orientation="landscape" r:id="rId3"/>
    </customSheetView>
    <customSheetView guid="{54718536-0C8F-4684-8F63-3BCB6208FE2F}" scale="90" fitToPage="1">
      <selection activeCell="U1" sqref="U1"/>
      <pageMargins left="0.5" right="0.45" top="0.75" bottom="0.75" header="0.3" footer="0.3"/>
      <pageSetup orientation="landscape" r:id="rId4"/>
    </customSheetView>
  </customSheetViews>
  <mergeCells count="3">
    <mergeCell ref="P1:Q1"/>
    <mergeCell ref="R1:T1"/>
    <mergeCell ref="U1:V1"/>
  </mergeCells>
  <pageMargins left="0.5" right="0.45" top="0.75" bottom="0.75" header="0.3" footer="0.3"/>
  <pageSetup scale="34" orientation="landscape"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fall_Soil_fertility (2)</vt:lpstr>
      <vt:lpstr>fall_Soil_fertility</vt:lpstr>
      <vt:lpstr>Agronomic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lauren</dc:creator>
  <cp:lastModifiedBy>Tran, Anh (atran@uidaho.edu)</cp:lastModifiedBy>
  <cp:lastPrinted>2014-01-06T18:45:32Z</cp:lastPrinted>
  <dcterms:created xsi:type="dcterms:W3CDTF">2013-01-29T19:49:19Z</dcterms:created>
  <dcterms:modified xsi:type="dcterms:W3CDTF">2016-04-19T14:54:36Z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ffisync_FolderId">
    <vt:lpwstr/>
  </property>
  <property fmtid="{D5CDD505-2E9C-101B-9397-08002B2CF9AE}" pid="3" name="Offisync_SaveTime">
    <vt:lpwstr/>
  </property>
  <property fmtid="{D5CDD505-2E9C-101B-9397-08002B2CF9AE}" pid="4" name="Offisync_IsSaved">
    <vt:lpwstr>False</vt:lpwstr>
  </property>
  <property fmtid="{D5CDD505-2E9C-101B-9397-08002B2CF9AE}" pid="5" name="Offisync_UniqueId">
    <vt:lpwstr>224872;22604132</vt:lpwstr>
  </property>
  <property fmtid="{D5CDD505-2E9C-101B-9397-08002B2CF9AE}" pid="6" name="CentralDesktop_MDAdded">
    <vt:lpwstr>True</vt:lpwstr>
  </property>
  <property fmtid="{D5CDD505-2E9C-101B-9397-08002B2CF9AE}" pid="7" name="Offisync_FileTitle">
    <vt:lpwstr/>
  </property>
  <property fmtid="{D5CDD505-2E9C-101B-9397-08002B2CF9AE}" pid="8" name="Offisync_UpdateToken">
    <vt:lpwstr>2013-03-06T10:43:06-0800</vt:lpwstr>
  </property>
  <property fmtid="{D5CDD505-2E9C-101B-9397-08002B2CF9AE}" pid="9" name="Offisync_ProviderName">
    <vt:lpwstr>Central Desktop</vt:lpwstr>
  </property>
</Properties>
</file>