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tran.AD\Desktop\Lauren Young Port\"/>
    </mc:Choice>
  </mc:AlternateContent>
  <bookViews>
    <workbookView xWindow="0" yWindow="0" windowWidth="25200" windowHeight="11985" activeTab="2"/>
  </bookViews>
  <sheets>
    <sheet name="Spring_Soil_fertility" sheetId="7" r:id="rId1"/>
    <sheet name="Fall_Soil_fertility" sheetId="1" r:id="rId2"/>
    <sheet name="Agronomic Data" sheetId="2" r:id="rId3"/>
  </sheets>
  <definedNames>
    <definedName name="_xlnm._FilterDatabase" localSheetId="2" hidden="1">'Agronomic Data'!$A$1:$W$40</definedName>
    <definedName name="_xlnm._FilterDatabase" localSheetId="1" hidden="1">Fall_Soil_fertility!$A$1:$P$274</definedName>
    <definedName name="_xlnm._FilterDatabase" localSheetId="0" hidden="1">Spring_Soil_fertility!$A$1:$M$393</definedName>
  </definedNames>
  <calcPr calcId="152511"/>
  <customWorkbookViews>
    <customWorkbookView name="Port, Lauren - Personal View" guid="{E00C7B4A-2DE6-4C72-B5F0-D46CEE3049EE}" mergeInterval="0" personalView="1" maximized="1" xWindow="-8" yWindow="-8" windowWidth="1456" windowHeight="876" activeSheetId="1" showComments="commIndAndComment"/>
    <customWorkbookView name="Young, Lauren Elizabeth - Personal View" guid="{1ECECF3D-1771-49D7-8EA0-A0E1FCF17BEA}" mergeInterval="0" personalView="1" maximized="1" xWindow="1432" yWindow="-8" windowWidth="1936" windowHeight="1056" activeSheetId="5"/>
    <customWorkbookView name="leyoung - Personal View" guid="{2FEE2D00-CECB-4EB0-8C88-BE52B2393D0F}" mergeInterval="0" personalView="1" maximized="1" xWindow="-8" yWindow="-8" windowWidth="1936" windowHeight="1056" activeSheetId="1"/>
    <customWorkbookView name="Machado, Stephen - Personal View" guid="{54718536-0C8F-4684-8F63-3BCB6208FE2F}" mergeInterval="0" personalView="1" maximized="1" xWindow="-8" yWindow="-8" windowWidth="1456" windowHeight="876" activeSheetId="3"/>
  </customWorkbookViews>
</workbook>
</file>

<file path=xl/calcChain.xml><?xml version="1.0" encoding="utf-8"?>
<calcChain xmlns="http://schemas.openxmlformats.org/spreadsheetml/2006/main">
  <c r="O2" i="7" l="1"/>
  <c r="U3" i="2" l="1"/>
  <c r="V3" i="2" s="1"/>
  <c r="U4" i="2"/>
  <c r="V4" i="2" s="1"/>
  <c r="U5" i="2"/>
  <c r="V5" i="2" s="1"/>
  <c r="U6" i="2"/>
  <c r="V6" i="2" s="1"/>
  <c r="U7" i="2"/>
  <c r="V7" i="2" s="1"/>
  <c r="U8" i="2"/>
  <c r="V8" i="2" s="1"/>
  <c r="U9" i="2"/>
  <c r="V9" i="2" s="1"/>
  <c r="U10" i="2"/>
  <c r="V10" i="2" s="1"/>
  <c r="U11" i="2"/>
  <c r="V11" i="2" s="1"/>
  <c r="U12" i="2"/>
  <c r="V12" i="2" s="1"/>
  <c r="U13" i="2"/>
  <c r="V13" i="2" s="1"/>
  <c r="U14" i="2"/>
  <c r="V14" i="2" s="1"/>
  <c r="U15" i="2"/>
  <c r="V15" i="2" s="1"/>
  <c r="U16" i="2"/>
  <c r="V16" i="2" s="1"/>
  <c r="U17" i="2"/>
  <c r="V17" i="2" s="1"/>
  <c r="U18" i="2"/>
  <c r="V18" i="2" s="1"/>
  <c r="U19" i="2"/>
  <c r="V19" i="2" s="1"/>
  <c r="U20" i="2"/>
  <c r="V20" i="2" s="1"/>
  <c r="U21" i="2"/>
  <c r="V21" i="2" s="1"/>
  <c r="U22" i="2"/>
  <c r="V22" i="2" s="1"/>
  <c r="U23" i="2"/>
  <c r="V23" i="2" s="1"/>
  <c r="U24" i="2"/>
  <c r="V24" i="2" s="1"/>
  <c r="U25" i="2"/>
  <c r="V25" i="2" s="1"/>
  <c r="U26" i="2"/>
  <c r="V26" i="2" s="1"/>
  <c r="U27" i="2"/>
  <c r="V27" i="2" s="1"/>
  <c r="U28" i="2"/>
  <c r="V28" i="2" s="1"/>
  <c r="U29" i="2"/>
  <c r="V29" i="2" s="1"/>
  <c r="U30" i="2"/>
  <c r="V30" i="2" s="1"/>
  <c r="U31" i="2"/>
  <c r="V31" i="2" s="1"/>
  <c r="U32" i="2"/>
  <c r="V32" i="2" s="1"/>
  <c r="U33" i="2"/>
  <c r="V33" i="2" s="1"/>
  <c r="U34" i="2"/>
  <c r="V34" i="2" s="1"/>
  <c r="U35" i="2"/>
  <c r="V35" i="2" s="1"/>
  <c r="U36" i="2"/>
  <c r="V36" i="2" s="1"/>
  <c r="U37" i="2"/>
  <c r="V37" i="2" s="1"/>
  <c r="U38" i="2"/>
  <c r="V38" i="2" s="1"/>
  <c r="U39" i="2"/>
  <c r="V39" i="2" s="1"/>
  <c r="U40" i="2"/>
  <c r="V40" i="2" s="1"/>
  <c r="U2" i="2"/>
  <c r="V2" i="2" s="1"/>
  <c r="M57" i="1"/>
  <c r="N57" i="1" s="1"/>
  <c r="M112" i="1"/>
  <c r="M167" i="1"/>
  <c r="M3" i="1"/>
  <c r="M58" i="1"/>
  <c r="N58" i="1" s="1"/>
  <c r="M113" i="1"/>
  <c r="O113" i="1" s="1"/>
  <c r="M168" i="1"/>
  <c r="N168" i="1" s="1"/>
  <c r="M222" i="1"/>
  <c r="M4" i="1"/>
  <c r="M59" i="1"/>
  <c r="M114" i="1"/>
  <c r="M169" i="1"/>
  <c r="M223" i="1"/>
  <c r="M5" i="1"/>
  <c r="O5" i="1" s="1"/>
  <c r="M60" i="1"/>
  <c r="N60" i="1" s="1"/>
  <c r="M115" i="1"/>
  <c r="M170" i="1"/>
  <c r="O170" i="1" s="1"/>
  <c r="M224" i="1"/>
  <c r="M6" i="1"/>
  <c r="M61" i="1"/>
  <c r="O61" i="1" s="1"/>
  <c r="M116" i="1"/>
  <c r="M171" i="1"/>
  <c r="O171" i="1" s="1"/>
  <c r="M225" i="1"/>
  <c r="N225" i="1" s="1"/>
  <c r="M7" i="1"/>
  <c r="M62" i="1"/>
  <c r="M117" i="1"/>
  <c r="M172" i="1"/>
  <c r="M226" i="1"/>
  <c r="M8" i="1"/>
  <c r="M63" i="1"/>
  <c r="O63" i="1" s="1"/>
  <c r="M118" i="1"/>
  <c r="N118" i="1" s="1"/>
  <c r="M173" i="1"/>
  <c r="M227" i="1"/>
  <c r="M9" i="1"/>
  <c r="M64" i="1"/>
  <c r="M119" i="1"/>
  <c r="O119" i="1" s="1"/>
  <c r="M174" i="1"/>
  <c r="M228" i="1"/>
  <c r="O228" i="1" s="1"/>
  <c r="M10" i="1"/>
  <c r="N10" i="1" s="1"/>
  <c r="M65" i="1"/>
  <c r="M120" i="1"/>
  <c r="O120" i="1" s="1"/>
  <c r="M175" i="1"/>
  <c r="M229" i="1"/>
  <c r="M11" i="1"/>
  <c r="N11" i="1" s="1"/>
  <c r="M66" i="1"/>
  <c r="N66" i="1" s="1"/>
  <c r="M121" i="1"/>
  <c r="M176" i="1"/>
  <c r="O176" i="1" s="1"/>
  <c r="M12" i="1"/>
  <c r="M67" i="1"/>
  <c r="M122" i="1"/>
  <c r="M177" i="1"/>
  <c r="M230" i="1"/>
  <c r="M13" i="1"/>
  <c r="M68" i="1"/>
  <c r="O68" i="1" s="1"/>
  <c r="M123" i="1"/>
  <c r="N123" i="1" s="1"/>
  <c r="M178" i="1"/>
  <c r="M14" i="1"/>
  <c r="N14" i="1" s="1"/>
  <c r="M69" i="1"/>
  <c r="M124" i="1"/>
  <c r="O124" i="1" s="1"/>
  <c r="M179" i="1"/>
  <c r="N179" i="1" s="1"/>
  <c r="M231" i="1"/>
  <c r="M15" i="1"/>
  <c r="O15" i="1" s="1"/>
  <c r="M70" i="1"/>
  <c r="N70" i="1" s="1"/>
  <c r="M125" i="1"/>
  <c r="M180" i="1"/>
  <c r="N180" i="1" s="1"/>
  <c r="M232" i="1"/>
  <c r="M16" i="1"/>
  <c r="O16" i="1" s="1"/>
  <c r="M71" i="1"/>
  <c r="M126" i="1"/>
  <c r="N126" i="1" s="1"/>
  <c r="M181" i="1"/>
  <c r="O181" i="1" s="1"/>
  <c r="M233" i="1"/>
  <c r="N233" i="1" s="1"/>
  <c r="M17" i="1"/>
  <c r="M72" i="1"/>
  <c r="N72" i="1" s="1"/>
  <c r="M127" i="1"/>
  <c r="M182" i="1"/>
  <c r="M234" i="1"/>
  <c r="M18" i="1"/>
  <c r="N18" i="1" s="1"/>
  <c r="M73" i="1"/>
  <c r="O73" i="1" s="1"/>
  <c r="M128" i="1"/>
  <c r="M183" i="1"/>
  <c r="M235" i="1"/>
  <c r="M19" i="1"/>
  <c r="M74" i="1"/>
  <c r="M129" i="1"/>
  <c r="M184" i="1"/>
  <c r="N184" i="1" s="1"/>
  <c r="M236" i="1"/>
  <c r="O236" i="1" s="1"/>
  <c r="M20" i="1"/>
  <c r="M75" i="1"/>
  <c r="M130" i="1"/>
  <c r="O130" i="1" s="1"/>
  <c r="M185" i="1"/>
  <c r="M237" i="1"/>
  <c r="M21" i="1"/>
  <c r="M76" i="1"/>
  <c r="N76" i="1" s="1"/>
  <c r="M131" i="1"/>
  <c r="O131" i="1" s="1"/>
  <c r="M186" i="1"/>
  <c r="M238" i="1"/>
  <c r="M22" i="1"/>
  <c r="M77" i="1"/>
  <c r="M132" i="1"/>
  <c r="M187" i="1"/>
  <c r="M239" i="1"/>
  <c r="N239" i="1" s="1"/>
  <c r="M23" i="1"/>
  <c r="O23" i="1" s="1"/>
  <c r="M78" i="1"/>
  <c r="M133" i="1"/>
  <c r="M188" i="1"/>
  <c r="O188" i="1" s="1"/>
  <c r="M240" i="1"/>
  <c r="M24" i="1"/>
  <c r="M79" i="1"/>
  <c r="M134" i="1"/>
  <c r="N134" i="1" s="1"/>
  <c r="M189" i="1"/>
  <c r="O189" i="1" s="1"/>
  <c r="M241" i="1"/>
  <c r="M25" i="1"/>
  <c r="M80" i="1"/>
  <c r="N80" i="1" s="1"/>
  <c r="M135" i="1"/>
  <c r="M190" i="1"/>
  <c r="M242" i="1"/>
  <c r="M26" i="1"/>
  <c r="N26" i="1" s="1"/>
  <c r="M81" i="1"/>
  <c r="O81" i="1" s="1"/>
  <c r="M136" i="1"/>
  <c r="M191" i="1"/>
  <c r="M243" i="1"/>
  <c r="M27" i="1"/>
  <c r="O27" i="1" s="1"/>
  <c r="M82" i="1"/>
  <c r="M137" i="1"/>
  <c r="M192" i="1"/>
  <c r="O192" i="1" s="1"/>
  <c r="M244" i="1"/>
  <c r="M28" i="1"/>
  <c r="M83" i="1"/>
  <c r="M138" i="1"/>
  <c r="M193" i="1"/>
  <c r="O193" i="1" s="1"/>
  <c r="M245" i="1"/>
  <c r="M29" i="1"/>
  <c r="M84" i="1"/>
  <c r="O84" i="1" s="1"/>
  <c r="M139" i="1"/>
  <c r="M194" i="1"/>
  <c r="M246" i="1"/>
  <c r="M30" i="1"/>
  <c r="M85" i="1"/>
  <c r="O85" i="1" s="1"/>
  <c r="M140" i="1"/>
  <c r="M195" i="1"/>
  <c r="M247" i="1"/>
  <c r="O247" i="1" s="1"/>
  <c r="M31" i="1"/>
  <c r="M86" i="1"/>
  <c r="M141" i="1"/>
  <c r="M196" i="1"/>
  <c r="M248" i="1"/>
  <c r="M32" i="1"/>
  <c r="M87" i="1"/>
  <c r="M142" i="1"/>
  <c r="O142" i="1" s="1"/>
  <c r="M197" i="1"/>
  <c r="M249" i="1"/>
  <c r="M33" i="1"/>
  <c r="M88" i="1"/>
  <c r="M143" i="1"/>
  <c r="M198" i="1"/>
  <c r="M250" i="1"/>
  <c r="M34" i="1"/>
  <c r="O34" i="1" s="1"/>
  <c r="M89" i="1"/>
  <c r="M144" i="1"/>
  <c r="M199" i="1"/>
  <c r="M251" i="1"/>
  <c r="M35" i="1"/>
  <c r="O227" i="1" s="1"/>
  <c r="M90" i="1"/>
  <c r="M145" i="1"/>
  <c r="M200" i="1"/>
  <c r="O200" i="1" s="1"/>
  <c r="M252" i="1"/>
  <c r="M36" i="1"/>
  <c r="M91" i="1"/>
  <c r="M146" i="1"/>
  <c r="M201" i="1"/>
  <c r="M253" i="1"/>
  <c r="M37" i="1"/>
  <c r="M92" i="1"/>
  <c r="O92" i="1" s="1"/>
  <c r="M147" i="1"/>
  <c r="M202" i="1"/>
  <c r="M254" i="1"/>
  <c r="M38" i="1"/>
  <c r="O38" i="1" s="1"/>
  <c r="M93" i="1"/>
  <c r="M148" i="1"/>
  <c r="M203" i="1"/>
  <c r="O203" i="1" s="1"/>
  <c r="M255" i="1"/>
  <c r="O255" i="1" s="1"/>
  <c r="M39" i="1"/>
  <c r="O39" i="1" s="1"/>
  <c r="M94" i="1"/>
  <c r="M149" i="1"/>
  <c r="M204" i="1"/>
  <c r="O204" i="1" s="1"/>
  <c r="M256" i="1"/>
  <c r="M40" i="1"/>
  <c r="M95" i="1"/>
  <c r="O95" i="1" s="1"/>
  <c r="M150" i="1"/>
  <c r="O150" i="1" s="1"/>
  <c r="M205" i="1"/>
  <c r="O205" i="1" s="1"/>
  <c r="M257" i="1"/>
  <c r="M41" i="1"/>
  <c r="M96" i="1"/>
  <c r="O96" i="1" s="1"/>
  <c r="M151" i="1"/>
  <c r="M206" i="1"/>
  <c r="M258" i="1"/>
  <c r="O258" i="1" s="1"/>
  <c r="M42" i="1"/>
  <c r="O42" i="1" s="1"/>
  <c r="M97" i="1"/>
  <c r="O97" i="1" s="1"/>
  <c r="M152" i="1"/>
  <c r="M207" i="1"/>
  <c r="M259" i="1"/>
  <c r="O259" i="1" s="1"/>
  <c r="M43" i="1"/>
  <c r="M98" i="1"/>
  <c r="M153" i="1"/>
  <c r="O153" i="1" s="1"/>
  <c r="M208" i="1"/>
  <c r="O208" i="1" s="1"/>
  <c r="M260" i="1"/>
  <c r="O260" i="1" s="1"/>
  <c r="M44" i="1"/>
  <c r="M99" i="1"/>
  <c r="O22" i="1" s="1"/>
  <c r="M154" i="1"/>
  <c r="O154" i="1" s="1"/>
  <c r="M209" i="1"/>
  <c r="M261" i="1"/>
  <c r="M45" i="1"/>
  <c r="M100" i="1"/>
  <c r="O100" i="1" s="1"/>
  <c r="M155" i="1"/>
  <c r="O155" i="1" s="1"/>
  <c r="M210" i="1"/>
  <c r="M262" i="1"/>
  <c r="M46" i="1"/>
  <c r="M101" i="1"/>
  <c r="M156" i="1"/>
  <c r="M211" i="1"/>
  <c r="O211" i="1" s="1"/>
  <c r="M263" i="1"/>
  <c r="O263" i="1" s="1"/>
  <c r="M47" i="1"/>
  <c r="O47" i="1" s="1"/>
  <c r="M102" i="1"/>
  <c r="M157" i="1"/>
  <c r="M212" i="1"/>
  <c r="O212" i="1" s="1"/>
  <c r="M264" i="1"/>
  <c r="M48" i="1"/>
  <c r="N176" i="1" s="1"/>
  <c r="M103" i="1"/>
  <c r="O103" i="1" s="1"/>
  <c r="M158" i="1"/>
  <c r="O158" i="1" s="1"/>
  <c r="M213" i="1"/>
  <c r="O213" i="1" s="1"/>
  <c r="M265" i="1"/>
  <c r="M49" i="1"/>
  <c r="M104" i="1"/>
  <c r="O104" i="1" s="1"/>
  <c r="M159" i="1"/>
  <c r="M214" i="1"/>
  <c r="M266" i="1"/>
  <c r="O266" i="1" s="1"/>
  <c r="M50" i="1"/>
  <c r="O50" i="1" s="1"/>
  <c r="M105" i="1"/>
  <c r="O105" i="1" s="1"/>
  <c r="M160" i="1"/>
  <c r="M215" i="1"/>
  <c r="M267" i="1"/>
  <c r="O267" i="1" s="1"/>
  <c r="M51" i="1"/>
  <c r="O67" i="1" s="1"/>
  <c r="M106" i="1"/>
  <c r="M161" i="1"/>
  <c r="O161" i="1" s="1"/>
  <c r="M216" i="1"/>
  <c r="O216" i="1" s="1"/>
  <c r="M268" i="1"/>
  <c r="O268" i="1" s="1"/>
  <c r="M52" i="1"/>
  <c r="M107" i="1"/>
  <c r="M162" i="1"/>
  <c r="O162" i="1" s="1"/>
  <c r="M217" i="1"/>
  <c r="M269" i="1"/>
  <c r="M53" i="1"/>
  <c r="O53" i="1" s="1"/>
  <c r="M108" i="1"/>
  <c r="O108" i="1" s="1"/>
  <c r="M163" i="1"/>
  <c r="O163" i="1" s="1"/>
  <c r="M218" i="1"/>
  <c r="M270" i="1"/>
  <c r="M54" i="1"/>
  <c r="O54" i="1" s="1"/>
  <c r="M109" i="1"/>
  <c r="M164" i="1"/>
  <c r="M219" i="1"/>
  <c r="O219" i="1" s="1"/>
  <c r="M271" i="1"/>
  <c r="O271" i="1" s="1"/>
  <c r="M55" i="1"/>
  <c r="O55" i="1" s="1"/>
  <c r="M110" i="1"/>
  <c r="M165" i="1"/>
  <c r="M220" i="1"/>
  <c r="O220" i="1" s="1"/>
  <c r="M272" i="1"/>
  <c r="M56" i="1"/>
  <c r="M111" i="1"/>
  <c r="O111" i="1" s="1"/>
  <c r="M166" i="1"/>
  <c r="M221" i="1"/>
  <c r="O221" i="1" s="1"/>
  <c r="M273" i="1"/>
  <c r="M274" i="1"/>
  <c r="M2" i="1"/>
  <c r="O2" i="1" s="1"/>
  <c r="O14" i="1" l="1"/>
  <c r="O58" i="1"/>
  <c r="O72" i="1"/>
  <c r="O134" i="1"/>
  <c r="O180" i="1"/>
  <c r="N236" i="1"/>
  <c r="O226" i="1"/>
  <c r="O184" i="1"/>
  <c r="N89" i="1"/>
  <c r="O187" i="1"/>
  <c r="O21" i="1"/>
  <c r="O129" i="1"/>
  <c r="N139" i="1"/>
  <c r="O234" i="1"/>
  <c r="N228" i="1"/>
  <c r="O179" i="1"/>
  <c r="N63" i="1"/>
  <c r="O80" i="1"/>
  <c r="O252" i="1"/>
  <c r="O31" i="1"/>
  <c r="O174" i="1"/>
  <c r="N174" i="1"/>
  <c r="N116" i="1"/>
  <c r="O45" i="1"/>
  <c r="O37" i="1"/>
  <c r="O145" i="1"/>
  <c r="O250" i="1"/>
  <c r="O87" i="1"/>
  <c r="O195" i="1"/>
  <c r="O29" i="1"/>
  <c r="O137" i="1"/>
  <c r="O242" i="1"/>
  <c r="O79" i="1"/>
  <c r="N187" i="1"/>
  <c r="N21" i="1"/>
  <c r="N129" i="1"/>
  <c r="N234" i="1"/>
  <c r="N71" i="1"/>
  <c r="N230" i="1"/>
  <c r="O11" i="1"/>
  <c r="N119" i="1"/>
  <c r="N226" i="1"/>
  <c r="N61" i="1"/>
  <c r="N169" i="1"/>
  <c r="N3" i="1"/>
  <c r="N23" i="1"/>
  <c r="N5" i="1"/>
  <c r="O239" i="1"/>
  <c r="O18" i="1"/>
  <c r="O169" i="1"/>
  <c r="O147" i="1"/>
  <c r="O139" i="1"/>
  <c r="N8" i="1"/>
  <c r="O223" i="1"/>
  <c r="O182" i="1"/>
  <c r="O177" i="1"/>
  <c r="N229" i="1"/>
  <c r="O64" i="1"/>
  <c r="O172" i="1"/>
  <c r="O6" i="1"/>
  <c r="O114" i="1"/>
  <c r="O167" i="1"/>
  <c r="N131" i="1"/>
  <c r="O30" i="1"/>
  <c r="O13" i="1"/>
  <c r="O8" i="1"/>
  <c r="O4" i="1"/>
  <c r="O244" i="1"/>
  <c r="O248" i="1"/>
  <c r="O135" i="1"/>
  <c r="O240" i="1"/>
  <c r="O77" i="1"/>
  <c r="O185" i="1"/>
  <c r="O19" i="1"/>
  <c r="O127" i="1"/>
  <c r="O232" i="1"/>
  <c r="O69" i="1"/>
  <c r="O122" i="1"/>
  <c r="O175" i="1"/>
  <c r="O9" i="1"/>
  <c r="O117" i="1"/>
  <c r="O224" i="1"/>
  <c r="O59" i="1"/>
  <c r="O112" i="1"/>
  <c r="O138" i="1"/>
  <c r="O230" i="1"/>
  <c r="O89" i="1"/>
  <c r="O166" i="1"/>
  <c r="N13" i="1"/>
  <c r="O46" i="1"/>
  <c r="O146" i="1"/>
  <c r="O251" i="1"/>
  <c r="O88" i="1"/>
  <c r="O196" i="1"/>
  <c r="N30" i="1"/>
  <c r="N138" i="1"/>
  <c r="N243" i="1"/>
  <c r="N188" i="1"/>
  <c r="N22" i="1"/>
  <c r="N130" i="1"/>
  <c r="O235" i="1"/>
  <c r="N67" i="1"/>
  <c r="N120" i="1"/>
  <c r="N227" i="1"/>
  <c r="N62" i="1"/>
  <c r="N170" i="1"/>
  <c r="N4" i="1"/>
  <c r="N181" i="1"/>
  <c r="O243" i="1"/>
  <c r="O76" i="1"/>
  <c r="O126" i="1"/>
  <c r="O62" i="1"/>
  <c r="O3" i="1"/>
  <c r="N252" i="1"/>
  <c r="O197" i="1"/>
  <c r="O231" i="1"/>
  <c r="N231" i="1"/>
  <c r="N223" i="1"/>
  <c r="N12" i="1"/>
  <c r="N65" i="1"/>
  <c r="N173" i="1"/>
  <c r="N7" i="1"/>
  <c r="N115" i="1"/>
  <c r="N222" i="1"/>
  <c r="N97" i="1"/>
  <c r="O26" i="1"/>
  <c r="O71" i="1"/>
  <c r="O66" i="1"/>
  <c r="O116" i="1"/>
  <c r="O57" i="1"/>
  <c r="O106" i="1"/>
  <c r="N106" i="1"/>
  <c r="O98" i="1"/>
  <c r="N98" i="1"/>
  <c r="O40" i="1"/>
  <c r="N40" i="1"/>
  <c r="O198" i="1"/>
  <c r="N198" i="1"/>
  <c r="O272" i="1"/>
  <c r="N272" i="1"/>
  <c r="O109" i="1"/>
  <c r="N109" i="1"/>
  <c r="O264" i="1"/>
  <c r="N264" i="1"/>
  <c r="O209" i="1"/>
  <c r="N209" i="1"/>
  <c r="O151" i="1"/>
  <c r="N151" i="1"/>
  <c r="O201" i="1"/>
  <c r="N201" i="1"/>
  <c r="O143" i="1"/>
  <c r="N143" i="1"/>
  <c r="N155" i="1"/>
  <c r="N197" i="1"/>
  <c r="N274" i="1"/>
  <c r="O274" i="1"/>
  <c r="N165" i="1"/>
  <c r="O165" i="1"/>
  <c r="N270" i="1"/>
  <c r="O270" i="1"/>
  <c r="N107" i="1"/>
  <c r="O107" i="1"/>
  <c r="N215" i="1"/>
  <c r="O215" i="1"/>
  <c r="N49" i="1"/>
  <c r="O49" i="1"/>
  <c r="N157" i="1"/>
  <c r="O157" i="1"/>
  <c r="N262" i="1"/>
  <c r="O262" i="1"/>
  <c r="N99" i="1"/>
  <c r="O99" i="1"/>
  <c r="N207" i="1"/>
  <c r="O207" i="1"/>
  <c r="N41" i="1"/>
  <c r="O41" i="1"/>
  <c r="N149" i="1"/>
  <c r="O149" i="1"/>
  <c r="N254" i="1"/>
  <c r="O254" i="1"/>
  <c r="N91" i="1"/>
  <c r="O91" i="1"/>
  <c r="N199" i="1"/>
  <c r="O199" i="1"/>
  <c r="N33" i="1"/>
  <c r="O33" i="1"/>
  <c r="N141" i="1"/>
  <c r="O141" i="1"/>
  <c r="N246" i="1"/>
  <c r="O246" i="1"/>
  <c r="N83" i="1"/>
  <c r="O83" i="1"/>
  <c r="N191" i="1"/>
  <c r="O191" i="1"/>
  <c r="N25" i="1"/>
  <c r="O25" i="1"/>
  <c r="N133" i="1"/>
  <c r="O133" i="1"/>
  <c r="N238" i="1"/>
  <c r="O238" i="1"/>
  <c r="N75" i="1"/>
  <c r="O75" i="1"/>
  <c r="N183" i="1"/>
  <c r="O183" i="1"/>
  <c r="N17" i="1"/>
  <c r="O17" i="1"/>
  <c r="N125" i="1"/>
  <c r="O125" i="1"/>
  <c r="N178" i="1"/>
  <c r="O178" i="1"/>
  <c r="N221" i="1"/>
  <c r="N260" i="1"/>
  <c r="N31" i="1"/>
  <c r="N73" i="1"/>
  <c r="N171" i="1"/>
  <c r="O261" i="1"/>
  <c r="N261" i="1"/>
  <c r="N218" i="1"/>
  <c r="O218" i="1"/>
  <c r="N265" i="1"/>
  <c r="O265" i="1"/>
  <c r="N152" i="1"/>
  <c r="O152" i="1"/>
  <c r="N94" i="1"/>
  <c r="O94" i="1"/>
  <c r="N144" i="1"/>
  <c r="O144" i="1"/>
  <c r="N86" i="1"/>
  <c r="O86" i="1"/>
  <c r="N136" i="1"/>
  <c r="O136" i="1"/>
  <c r="N78" i="1"/>
  <c r="O78" i="1"/>
  <c r="N20" i="1"/>
  <c r="O20" i="1"/>
  <c r="N55" i="1"/>
  <c r="O164" i="1"/>
  <c r="N164" i="1"/>
  <c r="O206" i="1"/>
  <c r="N206" i="1"/>
  <c r="N110" i="1"/>
  <c r="O110" i="1"/>
  <c r="N52" i="1"/>
  <c r="O52" i="1"/>
  <c r="N210" i="1"/>
  <c r="O210" i="1"/>
  <c r="N257" i="1"/>
  <c r="O257" i="1"/>
  <c r="N36" i="1"/>
  <c r="O36" i="1"/>
  <c r="N194" i="1"/>
  <c r="O194" i="1"/>
  <c r="N241" i="1"/>
  <c r="O241" i="1"/>
  <c r="N128" i="1"/>
  <c r="O128" i="1"/>
  <c r="O56" i="1"/>
  <c r="N56" i="1"/>
  <c r="O214" i="1"/>
  <c r="N214" i="1"/>
  <c r="N273" i="1"/>
  <c r="O273" i="1"/>
  <c r="N160" i="1"/>
  <c r="O160" i="1"/>
  <c r="N102" i="1"/>
  <c r="O102" i="1"/>
  <c r="N44" i="1"/>
  <c r="O44" i="1"/>
  <c r="N202" i="1"/>
  <c r="O202" i="1"/>
  <c r="N249" i="1"/>
  <c r="O249" i="1"/>
  <c r="N28" i="1"/>
  <c r="O28" i="1"/>
  <c r="N186" i="1"/>
  <c r="O186" i="1"/>
  <c r="O121" i="1"/>
  <c r="N121" i="1"/>
  <c r="N163" i="1"/>
  <c r="N205" i="1"/>
  <c r="N244" i="1"/>
  <c r="N15" i="1"/>
  <c r="N113" i="1"/>
  <c r="N268" i="1"/>
  <c r="N39" i="1"/>
  <c r="N81" i="1"/>
  <c r="N68" i="1"/>
  <c r="N105" i="1"/>
  <c r="N147" i="1"/>
  <c r="N189" i="1"/>
  <c r="O156" i="1"/>
  <c r="N156" i="1"/>
  <c r="O253" i="1"/>
  <c r="N253" i="1"/>
  <c r="O90" i="1"/>
  <c r="N90" i="1"/>
  <c r="O32" i="1"/>
  <c r="N32" i="1"/>
  <c r="O245" i="1"/>
  <c r="N245" i="1"/>
  <c r="O82" i="1"/>
  <c r="N82" i="1"/>
  <c r="O190" i="1"/>
  <c r="N190" i="1"/>
  <c r="O24" i="1"/>
  <c r="N24" i="1"/>
  <c r="O132" i="1"/>
  <c r="N132" i="1"/>
  <c r="O237" i="1"/>
  <c r="N237" i="1"/>
  <c r="O74" i="1"/>
  <c r="N74" i="1"/>
  <c r="N213" i="1"/>
  <c r="O269" i="1"/>
  <c r="N269" i="1"/>
  <c r="O48" i="1"/>
  <c r="N48" i="1"/>
  <c r="O148" i="1"/>
  <c r="N148" i="1"/>
  <c r="O140" i="1"/>
  <c r="N140" i="1"/>
  <c r="O217" i="1"/>
  <c r="N217" i="1"/>
  <c r="O51" i="1"/>
  <c r="N51" i="1"/>
  <c r="O159" i="1"/>
  <c r="N159" i="1"/>
  <c r="O101" i="1"/>
  <c r="N101" i="1"/>
  <c r="O43" i="1"/>
  <c r="N43" i="1"/>
  <c r="O256" i="1"/>
  <c r="N256" i="1"/>
  <c r="O93" i="1"/>
  <c r="N93" i="1"/>
  <c r="O35" i="1"/>
  <c r="N35" i="1"/>
  <c r="N47" i="1"/>
  <c r="O12" i="1"/>
  <c r="O173" i="1"/>
  <c r="O222" i="1"/>
  <c r="N166" i="1"/>
  <c r="N271" i="1"/>
  <c r="N108" i="1"/>
  <c r="N216" i="1"/>
  <c r="N50" i="1"/>
  <c r="N158" i="1"/>
  <c r="N263" i="1"/>
  <c r="N100" i="1"/>
  <c r="N208" i="1"/>
  <c r="N42" i="1"/>
  <c r="N150" i="1"/>
  <c r="N255" i="1"/>
  <c r="N92" i="1"/>
  <c r="N200" i="1"/>
  <c r="N34" i="1"/>
  <c r="N142" i="1"/>
  <c r="N247" i="1"/>
  <c r="N84" i="1"/>
  <c r="N192" i="1"/>
  <c r="O233" i="1"/>
  <c r="O70" i="1"/>
  <c r="O123" i="1"/>
  <c r="O229" i="1"/>
  <c r="O10" i="1"/>
  <c r="O118" i="1"/>
  <c r="O225" i="1"/>
  <c r="O60" i="1"/>
  <c r="O168" i="1"/>
  <c r="O65" i="1"/>
  <c r="O7" i="1"/>
  <c r="O115" i="1"/>
  <c r="N111" i="1"/>
  <c r="N219" i="1"/>
  <c r="N53" i="1"/>
  <c r="N161" i="1"/>
  <c r="N266" i="1"/>
  <c r="N103" i="1"/>
  <c r="N211" i="1"/>
  <c r="N45" i="1"/>
  <c r="N153" i="1"/>
  <c r="N258" i="1"/>
  <c r="N95" i="1"/>
  <c r="N203" i="1"/>
  <c r="N37" i="1"/>
  <c r="N145" i="1"/>
  <c r="N250" i="1"/>
  <c r="N87" i="1"/>
  <c r="N195" i="1"/>
  <c r="N29" i="1"/>
  <c r="N137" i="1"/>
  <c r="N242" i="1"/>
  <c r="N79" i="1"/>
  <c r="N182" i="1"/>
  <c r="N16" i="1"/>
  <c r="N124" i="1"/>
  <c r="N177" i="1"/>
  <c r="N64" i="1"/>
  <c r="N172" i="1"/>
  <c r="N6" i="1"/>
  <c r="N114" i="1"/>
  <c r="N167" i="1"/>
  <c r="N248" i="1"/>
  <c r="N85" i="1"/>
  <c r="N193" i="1"/>
  <c r="N27" i="1"/>
  <c r="N135" i="1"/>
  <c r="N240" i="1"/>
  <c r="N77" i="1"/>
  <c r="N185" i="1"/>
  <c r="N19" i="1"/>
  <c r="N127" i="1"/>
  <c r="N232" i="1"/>
  <c r="N69" i="1"/>
  <c r="N122" i="1"/>
  <c r="N175" i="1"/>
  <c r="N9" i="1"/>
  <c r="N117" i="1"/>
  <c r="N224" i="1"/>
  <c r="N59" i="1"/>
  <c r="N112" i="1"/>
  <c r="N220" i="1"/>
  <c r="N54" i="1"/>
  <c r="N162" i="1"/>
  <c r="N267" i="1"/>
  <c r="N104" i="1"/>
  <c r="N212" i="1"/>
  <c r="N46" i="1"/>
  <c r="N154" i="1"/>
  <c r="N259" i="1"/>
  <c r="N96" i="1"/>
  <c r="N204" i="1"/>
  <c r="N38" i="1"/>
  <c r="N146" i="1"/>
  <c r="N251" i="1"/>
  <c r="N88" i="1"/>
  <c r="N196" i="1"/>
  <c r="N235" i="1"/>
  <c r="N2" i="1"/>
  <c r="N3" i="7" l="1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2" i="7"/>
  <c r="M3" i="7" l="1"/>
  <c r="O3" i="7" s="1"/>
  <c r="M4" i="7"/>
  <c r="O4" i="7" s="1"/>
  <c r="M5" i="7"/>
  <c r="O5" i="7" s="1"/>
  <c r="M6" i="7"/>
  <c r="O6" i="7" s="1"/>
  <c r="M7" i="7"/>
  <c r="O7" i="7" s="1"/>
  <c r="M8" i="7"/>
  <c r="O8" i="7" s="1"/>
  <c r="M9" i="7"/>
  <c r="O9" i="7" s="1"/>
  <c r="M10" i="7"/>
  <c r="O10" i="7" s="1"/>
  <c r="M11" i="7"/>
  <c r="O11" i="7" s="1"/>
  <c r="M12" i="7"/>
  <c r="O12" i="7" s="1"/>
  <c r="M13" i="7"/>
  <c r="O13" i="7" s="1"/>
  <c r="M14" i="7"/>
  <c r="O14" i="7" s="1"/>
  <c r="M15" i="7"/>
  <c r="O15" i="7" s="1"/>
  <c r="M16" i="7"/>
  <c r="O16" i="7" s="1"/>
  <c r="M17" i="7"/>
  <c r="O17" i="7" s="1"/>
  <c r="M18" i="7"/>
  <c r="O18" i="7" s="1"/>
  <c r="M19" i="7"/>
  <c r="O19" i="7" s="1"/>
  <c r="M20" i="7"/>
  <c r="O20" i="7" s="1"/>
  <c r="M21" i="7"/>
  <c r="O21" i="7" s="1"/>
  <c r="M22" i="7"/>
  <c r="O22" i="7" s="1"/>
  <c r="M23" i="7"/>
  <c r="O23" i="7" s="1"/>
  <c r="M24" i="7"/>
  <c r="O24" i="7" s="1"/>
  <c r="M25" i="7"/>
  <c r="O25" i="7" s="1"/>
  <c r="M26" i="7"/>
  <c r="O26" i="7" s="1"/>
  <c r="M27" i="7"/>
  <c r="O27" i="7" s="1"/>
  <c r="M28" i="7"/>
  <c r="O28" i="7" s="1"/>
  <c r="M29" i="7"/>
  <c r="O29" i="7" s="1"/>
  <c r="M30" i="7"/>
  <c r="O30" i="7" s="1"/>
  <c r="M31" i="7"/>
  <c r="O31" i="7" s="1"/>
  <c r="M32" i="7"/>
  <c r="O32" i="7" s="1"/>
  <c r="M33" i="7"/>
  <c r="O33" i="7" s="1"/>
  <c r="M34" i="7"/>
  <c r="O34" i="7" s="1"/>
  <c r="M35" i="7"/>
  <c r="O35" i="7" s="1"/>
  <c r="M36" i="7"/>
  <c r="O36" i="7" s="1"/>
  <c r="M37" i="7"/>
  <c r="O37" i="7" s="1"/>
  <c r="M38" i="7"/>
  <c r="O38" i="7" s="1"/>
  <c r="M39" i="7"/>
  <c r="O39" i="7" s="1"/>
  <c r="M40" i="7"/>
  <c r="O40" i="7" s="1"/>
  <c r="M41" i="7"/>
  <c r="O41" i="7" s="1"/>
  <c r="M42" i="7"/>
  <c r="O42" i="7" s="1"/>
  <c r="M43" i="7"/>
  <c r="O43" i="7" s="1"/>
  <c r="M44" i="7"/>
  <c r="O44" i="7" s="1"/>
  <c r="M45" i="7"/>
  <c r="O45" i="7" s="1"/>
  <c r="M46" i="7"/>
  <c r="O46" i="7" s="1"/>
  <c r="M47" i="7"/>
  <c r="O47" i="7" s="1"/>
  <c r="M48" i="7"/>
  <c r="O48" i="7" s="1"/>
  <c r="M49" i="7"/>
  <c r="O49" i="7" s="1"/>
  <c r="M50" i="7"/>
  <c r="O50" i="7" s="1"/>
  <c r="M51" i="7"/>
  <c r="O51" i="7" s="1"/>
  <c r="M52" i="7"/>
  <c r="O52" i="7" s="1"/>
  <c r="M53" i="7"/>
  <c r="O53" i="7" s="1"/>
  <c r="M54" i="7"/>
  <c r="O54" i="7" s="1"/>
  <c r="M55" i="7"/>
  <c r="O55" i="7" s="1"/>
  <c r="M56" i="7"/>
  <c r="O56" i="7" s="1"/>
  <c r="M57" i="7"/>
  <c r="O57" i="7" s="1"/>
  <c r="M58" i="7"/>
  <c r="O58" i="7" s="1"/>
  <c r="M59" i="7"/>
  <c r="O59" i="7" s="1"/>
  <c r="M60" i="7"/>
  <c r="O60" i="7" s="1"/>
  <c r="M61" i="7"/>
  <c r="O61" i="7" s="1"/>
  <c r="M62" i="7"/>
  <c r="O62" i="7" s="1"/>
  <c r="M63" i="7"/>
  <c r="O63" i="7" s="1"/>
  <c r="M64" i="7"/>
  <c r="O64" i="7" s="1"/>
  <c r="M65" i="7"/>
  <c r="O65" i="7" s="1"/>
  <c r="M66" i="7"/>
  <c r="O66" i="7" s="1"/>
  <c r="M67" i="7"/>
  <c r="O67" i="7" s="1"/>
  <c r="M68" i="7"/>
  <c r="O68" i="7" s="1"/>
  <c r="M69" i="7"/>
  <c r="O69" i="7" s="1"/>
  <c r="M70" i="7"/>
  <c r="O70" i="7" s="1"/>
  <c r="M71" i="7"/>
  <c r="O71" i="7" s="1"/>
  <c r="M72" i="7"/>
  <c r="O72" i="7" s="1"/>
  <c r="M73" i="7"/>
  <c r="O73" i="7" s="1"/>
  <c r="M74" i="7"/>
  <c r="O74" i="7" s="1"/>
  <c r="M75" i="7"/>
  <c r="O75" i="7" s="1"/>
  <c r="M76" i="7"/>
  <c r="O76" i="7" s="1"/>
  <c r="M77" i="7"/>
  <c r="O77" i="7" s="1"/>
  <c r="M78" i="7"/>
  <c r="O78" i="7" s="1"/>
  <c r="M79" i="7"/>
  <c r="O79" i="7" s="1"/>
  <c r="M80" i="7"/>
  <c r="O80" i="7" s="1"/>
  <c r="M81" i="7"/>
  <c r="O81" i="7" s="1"/>
  <c r="M82" i="7"/>
  <c r="O82" i="7" s="1"/>
  <c r="M83" i="7"/>
  <c r="O83" i="7" s="1"/>
  <c r="M84" i="7"/>
  <c r="O84" i="7" s="1"/>
  <c r="M85" i="7"/>
  <c r="O85" i="7" s="1"/>
  <c r="M86" i="7"/>
  <c r="O86" i="7" s="1"/>
  <c r="M87" i="7"/>
  <c r="O87" i="7" s="1"/>
  <c r="M88" i="7"/>
  <c r="O88" i="7" s="1"/>
  <c r="M89" i="7"/>
  <c r="O89" i="7" s="1"/>
  <c r="M90" i="7"/>
  <c r="O90" i="7" s="1"/>
  <c r="M91" i="7"/>
  <c r="O91" i="7" s="1"/>
  <c r="M92" i="7"/>
  <c r="O92" i="7" s="1"/>
  <c r="M93" i="7"/>
  <c r="O93" i="7" s="1"/>
  <c r="M94" i="7"/>
  <c r="O94" i="7" s="1"/>
  <c r="M95" i="7"/>
  <c r="O95" i="7" s="1"/>
  <c r="M96" i="7"/>
  <c r="O96" i="7" s="1"/>
  <c r="M97" i="7"/>
  <c r="O97" i="7" s="1"/>
  <c r="M98" i="7"/>
  <c r="O98" i="7" s="1"/>
  <c r="M99" i="7"/>
  <c r="O99" i="7" s="1"/>
  <c r="M100" i="7"/>
  <c r="O100" i="7" s="1"/>
  <c r="M101" i="7"/>
  <c r="O101" i="7" s="1"/>
  <c r="M102" i="7"/>
  <c r="O102" i="7" s="1"/>
  <c r="M103" i="7"/>
  <c r="O103" i="7" s="1"/>
  <c r="M104" i="7"/>
  <c r="O104" i="7" s="1"/>
  <c r="M105" i="7"/>
  <c r="O105" i="7" s="1"/>
  <c r="M106" i="7"/>
  <c r="O106" i="7" s="1"/>
  <c r="M107" i="7"/>
  <c r="O107" i="7" s="1"/>
  <c r="M108" i="7"/>
  <c r="O108" i="7" s="1"/>
  <c r="M109" i="7"/>
  <c r="O109" i="7" s="1"/>
  <c r="M110" i="7"/>
  <c r="O110" i="7" s="1"/>
  <c r="M111" i="7"/>
  <c r="O111" i="7" s="1"/>
  <c r="M112" i="7"/>
  <c r="O112" i="7" s="1"/>
  <c r="M113" i="7"/>
  <c r="O113" i="7" s="1"/>
  <c r="M114" i="7"/>
  <c r="O114" i="7" s="1"/>
  <c r="M115" i="7"/>
  <c r="O115" i="7" s="1"/>
  <c r="M116" i="7"/>
  <c r="O116" i="7" s="1"/>
  <c r="M117" i="7"/>
  <c r="O117" i="7" s="1"/>
  <c r="M118" i="7"/>
  <c r="O118" i="7" s="1"/>
  <c r="M119" i="7"/>
  <c r="O119" i="7" s="1"/>
  <c r="M120" i="7"/>
  <c r="O120" i="7" s="1"/>
  <c r="M121" i="7"/>
  <c r="O121" i="7" s="1"/>
  <c r="M122" i="7"/>
  <c r="O122" i="7" s="1"/>
  <c r="M123" i="7"/>
  <c r="O123" i="7" s="1"/>
  <c r="M124" i="7"/>
  <c r="O124" i="7" s="1"/>
  <c r="M125" i="7"/>
  <c r="O125" i="7" s="1"/>
  <c r="M126" i="7"/>
  <c r="O126" i="7" s="1"/>
  <c r="M127" i="7"/>
  <c r="O127" i="7" s="1"/>
  <c r="M128" i="7"/>
  <c r="O128" i="7" s="1"/>
  <c r="M129" i="7"/>
  <c r="O129" i="7" s="1"/>
  <c r="M130" i="7"/>
  <c r="O130" i="7" s="1"/>
  <c r="M131" i="7"/>
  <c r="O131" i="7" s="1"/>
  <c r="M132" i="7"/>
  <c r="O132" i="7" s="1"/>
  <c r="M133" i="7"/>
  <c r="O133" i="7" s="1"/>
  <c r="M134" i="7"/>
  <c r="O134" i="7" s="1"/>
  <c r="M135" i="7"/>
  <c r="O135" i="7" s="1"/>
  <c r="M136" i="7"/>
  <c r="O136" i="7" s="1"/>
  <c r="M137" i="7"/>
  <c r="O137" i="7" s="1"/>
  <c r="M138" i="7"/>
  <c r="O138" i="7" s="1"/>
  <c r="M139" i="7"/>
  <c r="O139" i="7" s="1"/>
  <c r="M140" i="7"/>
  <c r="O140" i="7" s="1"/>
  <c r="M141" i="7"/>
  <c r="O141" i="7" s="1"/>
  <c r="M142" i="7"/>
  <c r="O142" i="7" s="1"/>
  <c r="M143" i="7"/>
  <c r="O143" i="7" s="1"/>
  <c r="M144" i="7"/>
  <c r="O144" i="7" s="1"/>
  <c r="M145" i="7"/>
  <c r="O145" i="7" s="1"/>
  <c r="M146" i="7"/>
  <c r="O146" i="7" s="1"/>
  <c r="M147" i="7"/>
  <c r="O147" i="7" s="1"/>
  <c r="M148" i="7"/>
  <c r="O148" i="7" s="1"/>
  <c r="M149" i="7"/>
  <c r="O149" i="7" s="1"/>
  <c r="M150" i="7"/>
  <c r="O150" i="7" s="1"/>
  <c r="M151" i="7"/>
  <c r="O151" i="7" s="1"/>
  <c r="M152" i="7"/>
  <c r="O152" i="7" s="1"/>
  <c r="M153" i="7"/>
  <c r="O153" i="7" s="1"/>
  <c r="M154" i="7"/>
  <c r="O154" i="7" s="1"/>
  <c r="M155" i="7"/>
  <c r="O155" i="7" s="1"/>
  <c r="M156" i="7"/>
  <c r="O156" i="7" s="1"/>
  <c r="M157" i="7"/>
  <c r="O157" i="7" s="1"/>
  <c r="M158" i="7"/>
  <c r="O158" i="7" s="1"/>
  <c r="M159" i="7"/>
  <c r="O159" i="7" s="1"/>
  <c r="M160" i="7"/>
  <c r="O160" i="7" s="1"/>
  <c r="M161" i="7"/>
  <c r="O161" i="7" s="1"/>
  <c r="M162" i="7"/>
  <c r="O162" i="7" s="1"/>
  <c r="M163" i="7"/>
  <c r="O163" i="7" s="1"/>
  <c r="M164" i="7"/>
  <c r="O164" i="7" s="1"/>
  <c r="M165" i="7"/>
  <c r="O165" i="7" s="1"/>
  <c r="M166" i="7"/>
  <c r="O166" i="7" s="1"/>
  <c r="M167" i="7"/>
  <c r="O167" i="7" s="1"/>
  <c r="M168" i="7"/>
  <c r="O168" i="7" s="1"/>
  <c r="M169" i="7"/>
  <c r="O169" i="7" s="1"/>
  <c r="M170" i="7"/>
  <c r="O170" i="7" s="1"/>
  <c r="M171" i="7"/>
  <c r="O171" i="7" s="1"/>
  <c r="M172" i="7"/>
  <c r="O172" i="7" s="1"/>
  <c r="M173" i="7"/>
  <c r="O173" i="7" s="1"/>
  <c r="M174" i="7"/>
  <c r="O174" i="7" s="1"/>
  <c r="M175" i="7"/>
  <c r="O175" i="7" s="1"/>
  <c r="M176" i="7"/>
  <c r="O176" i="7" s="1"/>
  <c r="M177" i="7"/>
  <c r="O177" i="7" s="1"/>
  <c r="M178" i="7"/>
  <c r="O178" i="7" s="1"/>
  <c r="M179" i="7"/>
  <c r="O179" i="7" s="1"/>
  <c r="M180" i="7"/>
  <c r="O180" i="7" s="1"/>
  <c r="M181" i="7"/>
  <c r="O181" i="7" s="1"/>
  <c r="M182" i="7"/>
  <c r="O182" i="7" s="1"/>
  <c r="M183" i="7"/>
  <c r="O183" i="7" s="1"/>
  <c r="M184" i="7"/>
  <c r="O184" i="7" s="1"/>
  <c r="M185" i="7"/>
  <c r="O185" i="7" s="1"/>
  <c r="M186" i="7"/>
  <c r="O186" i="7" s="1"/>
  <c r="M187" i="7"/>
  <c r="O187" i="7" s="1"/>
  <c r="M188" i="7"/>
  <c r="O188" i="7" s="1"/>
  <c r="M189" i="7"/>
  <c r="O189" i="7" s="1"/>
  <c r="M190" i="7"/>
  <c r="O190" i="7" s="1"/>
  <c r="M191" i="7"/>
  <c r="O191" i="7" s="1"/>
  <c r="M192" i="7"/>
  <c r="O192" i="7" s="1"/>
  <c r="M193" i="7"/>
  <c r="O193" i="7" s="1"/>
  <c r="M194" i="7"/>
  <c r="O194" i="7" s="1"/>
  <c r="M195" i="7"/>
  <c r="O195" i="7" s="1"/>
  <c r="M196" i="7"/>
  <c r="O196" i="7" s="1"/>
  <c r="M197" i="7"/>
  <c r="O197" i="7" s="1"/>
  <c r="M198" i="7"/>
  <c r="O198" i="7" s="1"/>
  <c r="M199" i="7"/>
  <c r="O199" i="7" s="1"/>
  <c r="M200" i="7"/>
  <c r="O200" i="7" s="1"/>
  <c r="M201" i="7"/>
  <c r="O201" i="7" s="1"/>
  <c r="M202" i="7"/>
  <c r="O202" i="7" s="1"/>
  <c r="M203" i="7"/>
  <c r="O203" i="7" s="1"/>
  <c r="M204" i="7"/>
  <c r="O204" i="7" s="1"/>
  <c r="M205" i="7"/>
  <c r="O205" i="7" s="1"/>
  <c r="M206" i="7"/>
  <c r="O206" i="7" s="1"/>
  <c r="M207" i="7"/>
  <c r="O207" i="7" s="1"/>
  <c r="M208" i="7"/>
  <c r="O208" i="7" s="1"/>
  <c r="M209" i="7"/>
  <c r="O209" i="7" s="1"/>
  <c r="M210" i="7"/>
  <c r="O210" i="7" s="1"/>
  <c r="M211" i="7"/>
  <c r="O211" i="7" s="1"/>
  <c r="M212" i="7"/>
  <c r="O212" i="7" s="1"/>
  <c r="M213" i="7"/>
  <c r="O213" i="7" s="1"/>
  <c r="M214" i="7"/>
  <c r="O214" i="7" s="1"/>
  <c r="M215" i="7"/>
  <c r="O215" i="7" s="1"/>
  <c r="M216" i="7"/>
  <c r="O216" i="7" s="1"/>
  <c r="M217" i="7"/>
  <c r="O217" i="7" s="1"/>
  <c r="M218" i="7"/>
  <c r="O218" i="7" s="1"/>
  <c r="M219" i="7"/>
  <c r="O219" i="7" s="1"/>
  <c r="M220" i="7"/>
  <c r="O220" i="7" s="1"/>
  <c r="M221" i="7"/>
  <c r="O221" i="7" s="1"/>
  <c r="M222" i="7"/>
  <c r="O222" i="7" s="1"/>
  <c r="M223" i="7"/>
  <c r="O223" i="7" s="1"/>
  <c r="M224" i="7"/>
  <c r="O224" i="7" s="1"/>
  <c r="M225" i="7"/>
  <c r="O225" i="7" s="1"/>
  <c r="M226" i="7"/>
  <c r="O226" i="7" s="1"/>
  <c r="M227" i="7"/>
  <c r="O227" i="7" s="1"/>
  <c r="M228" i="7"/>
  <c r="O228" i="7" s="1"/>
  <c r="M229" i="7"/>
  <c r="O229" i="7" s="1"/>
  <c r="M230" i="7"/>
  <c r="O230" i="7" s="1"/>
  <c r="M231" i="7"/>
  <c r="O231" i="7" s="1"/>
  <c r="M232" i="7"/>
  <c r="O232" i="7" s="1"/>
  <c r="M233" i="7"/>
  <c r="O233" i="7" s="1"/>
  <c r="M234" i="7"/>
  <c r="O234" i="7" s="1"/>
  <c r="M235" i="7"/>
  <c r="O235" i="7" s="1"/>
  <c r="M236" i="7"/>
  <c r="O236" i="7" s="1"/>
  <c r="M237" i="7"/>
  <c r="O237" i="7" s="1"/>
  <c r="M238" i="7"/>
  <c r="O238" i="7" s="1"/>
  <c r="M239" i="7"/>
  <c r="O239" i="7" s="1"/>
  <c r="M240" i="7"/>
  <c r="O240" i="7" s="1"/>
  <c r="M241" i="7"/>
  <c r="O241" i="7" s="1"/>
  <c r="M242" i="7"/>
  <c r="O242" i="7" s="1"/>
  <c r="M243" i="7"/>
  <c r="O243" i="7" s="1"/>
  <c r="M244" i="7"/>
  <c r="O244" i="7" s="1"/>
  <c r="M245" i="7"/>
  <c r="O245" i="7" s="1"/>
  <c r="M246" i="7"/>
  <c r="O246" i="7" s="1"/>
  <c r="M247" i="7"/>
  <c r="O247" i="7" s="1"/>
  <c r="M248" i="7"/>
  <c r="O248" i="7" s="1"/>
  <c r="M249" i="7"/>
  <c r="O249" i="7" s="1"/>
  <c r="M250" i="7"/>
  <c r="O250" i="7" s="1"/>
  <c r="M251" i="7"/>
  <c r="O251" i="7" s="1"/>
  <c r="M252" i="7"/>
  <c r="O252" i="7" s="1"/>
  <c r="M253" i="7"/>
  <c r="O253" i="7" s="1"/>
  <c r="M254" i="7"/>
  <c r="O254" i="7" s="1"/>
  <c r="M255" i="7"/>
  <c r="O255" i="7" s="1"/>
  <c r="M256" i="7"/>
  <c r="O256" i="7" s="1"/>
  <c r="M257" i="7"/>
  <c r="O257" i="7" s="1"/>
  <c r="M258" i="7"/>
  <c r="O258" i="7" s="1"/>
  <c r="M259" i="7"/>
  <c r="O259" i="7" s="1"/>
  <c r="M260" i="7"/>
  <c r="O260" i="7" s="1"/>
  <c r="M261" i="7"/>
  <c r="O261" i="7" s="1"/>
  <c r="M262" i="7"/>
  <c r="O262" i="7" s="1"/>
  <c r="M263" i="7"/>
  <c r="O263" i="7" s="1"/>
  <c r="M264" i="7"/>
  <c r="O264" i="7" s="1"/>
  <c r="M265" i="7"/>
  <c r="O265" i="7" s="1"/>
  <c r="M266" i="7"/>
  <c r="O266" i="7" s="1"/>
  <c r="M267" i="7"/>
  <c r="O267" i="7" s="1"/>
  <c r="M268" i="7"/>
  <c r="O268" i="7" s="1"/>
  <c r="M269" i="7"/>
  <c r="O269" i="7" s="1"/>
  <c r="M270" i="7"/>
  <c r="O270" i="7" s="1"/>
  <c r="M271" i="7"/>
  <c r="O271" i="7" s="1"/>
  <c r="M272" i="7"/>
  <c r="O272" i="7" s="1"/>
  <c r="M273" i="7"/>
  <c r="O273" i="7" s="1"/>
  <c r="M274" i="7"/>
  <c r="O274" i="7" s="1"/>
  <c r="M275" i="7"/>
  <c r="O275" i="7" s="1"/>
  <c r="M276" i="7"/>
  <c r="O276" i="7" s="1"/>
  <c r="M277" i="7"/>
  <c r="O277" i="7" s="1"/>
  <c r="M278" i="7"/>
  <c r="O278" i="7" s="1"/>
  <c r="M279" i="7"/>
  <c r="O279" i="7" s="1"/>
  <c r="M280" i="7"/>
  <c r="O280" i="7" s="1"/>
  <c r="M281" i="7"/>
  <c r="O281" i="7" s="1"/>
  <c r="M282" i="7"/>
  <c r="O282" i="7" s="1"/>
  <c r="M283" i="7"/>
  <c r="O283" i="7" s="1"/>
  <c r="M284" i="7"/>
  <c r="O284" i="7" s="1"/>
  <c r="M285" i="7"/>
  <c r="O285" i="7" s="1"/>
  <c r="M286" i="7"/>
  <c r="O286" i="7" s="1"/>
  <c r="M287" i="7"/>
  <c r="O287" i="7" s="1"/>
  <c r="M288" i="7"/>
  <c r="O288" i="7" s="1"/>
  <c r="M289" i="7"/>
  <c r="O289" i="7" s="1"/>
  <c r="M290" i="7"/>
  <c r="O290" i="7" s="1"/>
  <c r="M291" i="7"/>
  <c r="O291" i="7" s="1"/>
  <c r="M292" i="7"/>
  <c r="O292" i="7" s="1"/>
  <c r="M293" i="7"/>
  <c r="O293" i="7" s="1"/>
  <c r="M294" i="7"/>
  <c r="O294" i="7" s="1"/>
  <c r="M295" i="7"/>
  <c r="O295" i="7" s="1"/>
  <c r="M296" i="7"/>
  <c r="O296" i="7" s="1"/>
  <c r="M297" i="7"/>
  <c r="O297" i="7" s="1"/>
  <c r="M298" i="7"/>
  <c r="O298" i="7" s="1"/>
  <c r="M299" i="7"/>
  <c r="O299" i="7" s="1"/>
  <c r="M300" i="7"/>
  <c r="O300" i="7" s="1"/>
  <c r="M301" i="7"/>
  <c r="O301" i="7" s="1"/>
  <c r="M302" i="7"/>
  <c r="O302" i="7" s="1"/>
  <c r="M303" i="7"/>
  <c r="O303" i="7" s="1"/>
  <c r="M304" i="7"/>
  <c r="O304" i="7" s="1"/>
  <c r="M305" i="7"/>
  <c r="O305" i="7" s="1"/>
  <c r="M306" i="7"/>
  <c r="O306" i="7" s="1"/>
  <c r="M307" i="7"/>
  <c r="O307" i="7" s="1"/>
  <c r="M308" i="7"/>
  <c r="O308" i="7" s="1"/>
  <c r="M309" i="7"/>
  <c r="O309" i="7" s="1"/>
  <c r="M310" i="7"/>
  <c r="O310" i="7" s="1"/>
  <c r="M311" i="7"/>
  <c r="O311" i="7" s="1"/>
  <c r="M312" i="7"/>
  <c r="O312" i="7" s="1"/>
  <c r="M313" i="7"/>
  <c r="O313" i="7" s="1"/>
  <c r="M314" i="7"/>
  <c r="O314" i="7" s="1"/>
  <c r="M315" i="7"/>
  <c r="O315" i="7" s="1"/>
  <c r="M316" i="7"/>
  <c r="O316" i="7" s="1"/>
  <c r="M317" i="7"/>
  <c r="O317" i="7" s="1"/>
  <c r="M318" i="7"/>
  <c r="O318" i="7" s="1"/>
  <c r="M319" i="7"/>
  <c r="O319" i="7" s="1"/>
  <c r="M320" i="7"/>
  <c r="O320" i="7" s="1"/>
  <c r="M321" i="7"/>
  <c r="O321" i="7" s="1"/>
  <c r="M322" i="7"/>
  <c r="O322" i="7" s="1"/>
  <c r="M323" i="7"/>
  <c r="O323" i="7" s="1"/>
  <c r="M324" i="7"/>
  <c r="O324" i="7" s="1"/>
  <c r="M325" i="7"/>
  <c r="O325" i="7" s="1"/>
  <c r="M326" i="7"/>
  <c r="O326" i="7" s="1"/>
  <c r="M327" i="7"/>
  <c r="O327" i="7" s="1"/>
  <c r="M328" i="7"/>
  <c r="O328" i="7" s="1"/>
  <c r="M329" i="7"/>
  <c r="O329" i="7" s="1"/>
  <c r="M330" i="7"/>
  <c r="O330" i="7" s="1"/>
  <c r="M331" i="7"/>
  <c r="O331" i="7" s="1"/>
  <c r="M332" i="7"/>
  <c r="O332" i="7" s="1"/>
  <c r="M333" i="7"/>
  <c r="O333" i="7" s="1"/>
  <c r="M334" i="7"/>
  <c r="O334" i="7" s="1"/>
  <c r="M335" i="7"/>
  <c r="O335" i="7" s="1"/>
  <c r="M336" i="7"/>
  <c r="O336" i="7" s="1"/>
  <c r="M337" i="7"/>
  <c r="O337" i="7" s="1"/>
  <c r="M338" i="7"/>
  <c r="O338" i="7" s="1"/>
  <c r="M339" i="7"/>
  <c r="O339" i="7" s="1"/>
  <c r="M340" i="7"/>
  <c r="O340" i="7" s="1"/>
  <c r="M341" i="7"/>
  <c r="O341" i="7" s="1"/>
  <c r="M342" i="7"/>
  <c r="O342" i="7" s="1"/>
  <c r="M343" i="7"/>
  <c r="O343" i="7" s="1"/>
  <c r="M344" i="7"/>
  <c r="O344" i="7" s="1"/>
  <c r="M345" i="7"/>
  <c r="O345" i="7" s="1"/>
  <c r="M346" i="7"/>
  <c r="O346" i="7" s="1"/>
  <c r="M347" i="7"/>
  <c r="O347" i="7" s="1"/>
  <c r="M348" i="7"/>
  <c r="O348" i="7" s="1"/>
  <c r="M349" i="7"/>
  <c r="O349" i="7" s="1"/>
  <c r="M350" i="7"/>
  <c r="O350" i="7" s="1"/>
  <c r="M351" i="7"/>
  <c r="O351" i="7" s="1"/>
  <c r="M352" i="7"/>
  <c r="O352" i="7" s="1"/>
  <c r="M353" i="7"/>
  <c r="O353" i="7" s="1"/>
  <c r="M354" i="7"/>
  <c r="O354" i="7" s="1"/>
  <c r="M355" i="7"/>
  <c r="O355" i="7" s="1"/>
  <c r="M356" i="7"/>
  <c r="O356" i="7" s="1"/>
  <c r="M357" i="7"/>
  <c r="O357" i="7" s="1"/>
  <c r="M358" i="7"/>
  <c r="O358" i="7" s="1"/>
  <c r="M359" i="7"/>
  <c r="O359" i="7" s="1"/>
  <c r="M360" i="7"/>
  <c r="O360" i="7" s="1"/>
  <c r="M361" i="7"/>
  <c r="O361" i="7" s="1"/>
  <c r="M362" i="7"/>
  <c r="O362" i="7" s="1"/>
  <c r="M363" i="7"/>
  <c r="O363" i="7" s="1"/>
  <c r="M364" i="7"/>
  <c r="O364" i="7" s="1"/>
  <c r="M365" i="7"/>
  <c r="O365" i="7" s="1"/>
  <c r="M366" i="7"/>
  <c r="O366" i="7" s="1"/>
  <c r="M367" i="7"/>
  <c r="O367" i="7" s="1"/>
  <c r="M368" i="7"/>
  <c r="O368" i="7" s="1"/>
  <c r="M369" i="7"/>
  <c r="O369" i="7" s="1"/>
  <c r="M370" i="7"/>
  <c r="O370" i="7" s="1"/>
  <c r="M371" i="7"/>
  <c r="O371" i="7" s="1"/>
  <c r="M372" i="7"/>
  <c r="O372" i="7" s="1"/>
  <c r="M373" i="7"/>
  <c r="O373" i="7" s="1"/>
  <c r="M374" i="7"/>
  <c r="O374" i="7" s="1"/>
  <c r="M375" i="7"/>
  <c r="O375" i="7" s="1"/>
  <c r="M376" i="7"/>
  <c r="O376" i="7" s="1"/>
  <c r="M377" i="7"/>
  <c r="O377" i="7" s="1"/>
  <c r="M378" i="7"/>
  <c r="O378" i="7" s="1"/>
  <c r="M379" i="7"/>
  <c r="O379" i="7" s="1"/>
  <c r="M380" i="7"/>
  <c r="O380" i="7" s="1"/>
  <c r="M381" i="7"/>
  <c r="O381" i="7" s="1"/>
  <c r="M382" i="7"/>
  <c r="O382" i="7" s="1"/>
  <c r="M383" i="7"/>
  <c r="O383" i="7" s="1"/>
  <c r="M384" i="7"/>
  <c r="O384" i="7" s="1"/>
  <c r="M385" i="7"/>
  <c r="O385" i="7" s="1"/>
  <c r="M386" i="7"/>
  <c r="O386" i="7" s="1"/>
  <c r="M387" i="7"/>
  <c r="O387" i="7" s="1"/>
  <c r="M388" i="7"/>
  <c r="O388" i="7" s="1"/>
  <c r="M389" i="7"/>
  <c r="O389" i="7" s="1"/>
  <c r="M390" i="7"/>
  <c r="O390" i="7" s="1"/>
  <c r="M391" i="7"/>
  <c r="O391" i="7" s="1"/>
  <c r="M392" i="7"/>
  <c r="O392" i="7" s="1"/>
  <c r="M393" i="7"/>
  <c r="O393" i="7" s="1"/>
  <c r="M2" i="7"/>
  <c r="P362" i="7" l="1"/>
  <c r="Q362" i="7"/>
  <c r="P338" i="7"/>
  <c r="Q338" i="7"/>
  <c r="P274" i="7"/>
  <c r="Q274" i="7"/>
  <c r="P234" i="7"/>
  <c r="Q234" i="7"/>
  <c r="Q194" i="7"/>
  <c r="P194" i="7"/>
  <c r="P146" i="7"/>
  <c r="Q146" i="7"/>
  <c r="Q98" i="7"/>
  <c r="P98" i="7"/>
  <c r="Q66" i="7"/>
  <c r="P66" i="7"/>
  <c r="Q345" i="7"/>
  <c r="P345" i="7"/>
  <c r="P273" i="7"/>
  <c r="Q273" i="7"/>
  <c r="P241" i="7"/>
  <c r="Q241" i="7"/>
  <c r="Q169" i="7"/>
  <c r="P169" i="7"/>
  <c r="Q129" i="7"/>
  <c r="P129" i="7"/>
  <c r="Q89" i="7"/>
  <c r="P89" i="7"/>
  <c r="P41" i="7"/>
  <c r="Q41" i="7"/>
  <c r="Q392" i="7"/>
  <c r="P392" i="7"/>
  <c r="Q384" i="7"/>
  <c r="P384" i="7"/>
  <c r="Q376" i="7"/>
  <c r="P376" i="7"/>
  <c r="Q368" i="7"/>
  <c r="P368" i="7"/>
  <c r="Q360" i="7"/>
  <c r="P360" i="7"/>
  <c r="Q352" i="7"/>
  <c r="P352" i="7"/>
  <c r="Q344" i="7"/>
  <c r="P344" i="7"/>
  <c r="Q336" i="7"/>
  <c r="P336" i="7"/>
  <c r="Q328" i="7"/>
  <c r="P328" i="7"/>
  <c r="Q320" i="7"/>
  <c r="P320" i="7"/>
  <c r="Q312" i="7"/>
  <c r="P312" i="7"/>
  <c r="Q304" i="7"/>
  <c r="P304" i="7"/>
  <c r="Q296" i="7"/>
  <c r="P296" i="7"/>
  <c r="R296" i="7" s="1"/>
  <c r="Q288" i="7"/>
  <c r="P288" i="7"/>
  <c r="Q280" i="7"/>
  <c r="P280" i="7"/>
  <c r="Q272" i="7"/>
  <c r="P272" i="7"/>
  <c r="Q264" i="7"/>
  <c r="P264" i="7"/>
  <c r="Q256" i="7"/>
  <c r="P256" i="7"/>
  <c r="Q248" i="7"/>
  <c r="P248" i="7"/>
  <c r="Q240" i="7"/>
  <c r="P240" i="7"/>
  <c r="Q232" i="7"/>
  <c r="P232" i="7"/>
  <c r="Q224" i="7"/>
  <c r="P224" i="7"/>
  <c r="Q216" i="7"/>
  <c r="P216" i="7"/>
  <c r="Q208" i="7"/>
  <c r="P208" i="7"/>
  <c r="Q200" i="7"/>
  <c r="P200" i="7"/>
  <c r="Q192" i="7"/>
  <c r="P192" i="7"/>
  <c r="Q184" i="7"/>
  <c r="P184" i="7"/>
  <c r="Q176" i="7"/>
  <c r="P176" i="7"/>
  <c r="Q168" i="7"/>
  <c r="P168" i="7"/>
  <c r="Q160" i="7"/>
  <c r="P160" i="7"/>
  <c r="Q152" i="7"/>
  <c r="P152" i="7"/>
  <c r="Q144" i="7"/>
  <c r="P144" i="7"/>
  <c r="Q136" i="7"/>
  <c r="P136" i="7"/>
  <c r="Q128" i="7"/>
  <c r="P128" i="7"/>
  <c r="Q120" i="7"/>
  <c r="P120" i="7"/>
  <c r="Q112" i="7"/>
  <c r="P112" i="7"/>
  <c r="Q104" i="7"/>
  <c r="P104" i="7"/>
  <c r="Q96" i="7"/>
  <c r="P96" i="7"/>
  <c r="Q88" i="7"/>
  <c r="P88" i="7"/>
  <c r="Q80" i="7"/>
  <c r="P80" i="7"/>
  <c r="Q72" i="7"/>
  <c r="P72" i="7"/>
  <c r="R72" i="7" s="1"/>
  <c r="Q64" i="7"/>
  <c r="P64" i="7"/>
  <c r="Q56" i="7"/>
  <c r="P56" i="7"/>
  <c r="Q48" i="7"/>
  <c r="P48" i="7"/>
  <c r="Q40" i="7"/>
  <c r="P40" i="7"/>
  <c r="Q32" i="7"/>
  <c r="P32" i="7"/>
  <c r="Q24" i="7"/>
  <c r="P24" i="7"/>
  <c r="Q16" i="7"/>
  <c r="P16" i="7"/>
  <c r="Q8" i="7"/>
  <c r="P8" i="7"/>
  <c r="Q370" i="7"/>
  <c r="P370" i="7"/>
  <c r="Q314" i="7"/>
  <c r="P314" i="7"/>
  <c r="Q258" i="7"/>
  <c r="P258" i="7"/>
  <c r="Q186" i="7"/>
  <c r="P186" i="7"/>
  <c r="P170" i="7"/>
  <c r="Q170" i="7"/>
  <c r="Q130" i="7"/>
  <c r="P130" i="7"/>
  <c r="P90" i="7"/>
  <c r="Q90" i="7"/>
  <c r="P74" i="7"/>
  <c r="Q74" i="7"/>
  <c r="P58" i="7"/>
  <c r="Q58" i="7"/>
  <c r="P18" i="7"/>
  <c r="Q18" i="7"/>
  <c r="Q369" i="7"/>
  <c r="P369" i="7"/>
  <c r="Q321" i="7"/>
  <c r="P321" i="7"/>
  <c r="Q289" i="7"/>
  <c r="P289" i="7"/>
  <c r="Q217" i="7"/>
  <c r="P217" i="7"/>
  <c r="P145" i="7"/>
  <c r="Q145" i="7"/>
  <c r="Q97" i="7"/>
  <c r="P97" i="7"/>
  <c r="Q57" i="7"/>
  <c r="P57" i="7"/>
  <c r="Q9" i="7"/>
  <c r="P9" i="7"/>
  <c r="Q391" i="7"/>
  <c r="P391" i="7"/>
  <c r="Q383" i="7"/>
  <c r="P383" i="7"/>
  <c r="Q375" i="7"/>
  <c r="P375" i="7"/>
  <c r="Q367" i="7"/>
  <c r="P367" i="7"/>
  <c r="Q359" i="7"/>
  <c r="P359" i="7"/>
  <c r="Q351" i="7"/>
  <c r="P351" i="7"/>
  <c r="Q343" i="7"/>
  <c r="P343" i="7"/>
  <c r="Q335" i="7"/>
  <c r="P335" i="7"/>
  <c r="Q327" i="7"/>
  <c r="P327" i="7"/>
  <c r="Q319" i="7"/>
  <c r="P319" i="7"/>
  <c r="Q311" i="7"/>
  <c r="P311" i="7"/>
  <c r="Q303" i="7"/>
  <c r="P303" i="7"/>
  <c r="Q295" i="7"/>
  <c r="P295" i="7"/>
  <c r="Q287" i="7"/>
  <c r="P287" i="7"/>
  <c r="Q279" i="7"/>
  <c r="P279" i="7"/>
  <c r="Q271" i="7"/>
  <c r="P271" i="7"/>
  <c r="Q263" i="7"/>
  <c r="P263" i="7"/>
  <c r="Q255" i="7"/>
  <c r="P255" i="7"/>
  <c r="Q247" i="7"/>
  <c r="P247" i="7"/>
  <c r="Q239" i="7"/>
  <c r="P239" i="7"/>
  <c r="Q231" i="7"/>
  <c r="P231" i="7"/>
  <c r="Q223" i="7"/>
  <c r="P223" i="7"/>
  <c r="Q215" i="7"/>
  <c r="P215" i="7"/>
  <c r="Q207" i="7"/>
  <c r="P207" i="7"/>
  <c r="Q199" i="7"/>
  <c r="P199" i="7"/>
  <c r="Q191" i="7"/>
  <c r="P191" i="7"/>
  <c r="Q183" i="7"/>
  <c r="P183" i="7"/>
  <c r="Q175" i="7"/>
  <c r="P175" i="7"/>
  <c r="Q167" i="7"/>
  <c r="P167" i="7"/>
  <c r="Q159" i="7"/>
  <c r="P159" i="7"/>
  <c r="Q151" i="7"/>
  <c r="P151" i="7"/>
  <c r="Q143" i="7"/>
  <c r="P143" i="7"/>
  <c r="Q135" i="7"/>
  <c r="P135" i="7"/>
  <c r="Q127" i="7"/>
  <c r="P127" i="7"/>
  <c r="Q119" i="7"/>
  <c r="P119" i="7"/>
  <c r="Q111" i="7"/>
  <c r="P111" i="7"/>
  <c r="Q103" i="7"/>
  <c r="P103" i="7"/>
  <c r="Q95" i="7"/>
  <c r="P95" i="7"/>
  <c r="Q87" i="7"/>
  <c r="P87" i="7"/>
  <c r="Q79" i="7"/>
  <c r="P79" i="7"/>
  <c r="Q71" i="7"/>
  <c r="P71" i="7"/>
  <c r="Q63" i="7"/>
  <c r="P63" i="7"/>
  <c r="Q55" i="7"/>
  <c r="P55" i="7"/>
  <c r="Q47" i="7"/>
  <c r="P47" i="7"/>
  <c r="Q39" i="7"/>
  <c r="P39" i="7"/>
  <c r="Q31" i="7"/>
  <c r="P31" i="7"/>
  <c r="Q23" i="7"/>
  <c r="P23" i="7"/>
  <c r="Q15" i="7"/>
  <c r="P15" i="7"/>
  <c r="Q7" i="7"/>
  <c r="P7" i="7"/>
  <c r="P378" i="7"/>
  <c r="Q378" i="7"/>
  <c r="Q346" i="7"/>
  <c r="P346" i="7"/>
  <c r="P298" i="7"/>
  <c r="Q298" i="7"/>
  <c r="Q250" i="7"/>
  <c r="P250" i="7"/>
  <c r="Q226" i="7"/>
  <c r="P226" i="7"/>
  <c r="P154" i="7"/>
  <c r="Q154" i="7"/>
  <c r="P122" i="7"/>
  <c r="Q122" i="7"/>
  <c r="P42" i="7"/>
  <c r="Q42" i="7"/>
  <c r="P385" i="7"/>
  <c r="Q385" i="7"/>
  <c r="Q353" i="7"/>
  <c r="P353" i="7"/>
  <c r="Q281" i="7"/>
  <c r="P281" i="7"/>
  <c r="Q225" i="7"/>
  <c r="P225" i="7"/>
  <c r="Q185" i="7"/>
  <c r="P185" i="7"/>
  <c r="Q137" i="7"/>
  <c r="P137" i="7"/>
  <c r="P49" i="7"/>
  <c r="Q49" i="7"/>
  <c r="Q390" i="7"/>
  <c r="P390" i="7"/>
  <c r="Q382" i="7"/>
  <c r="P382" i="7"/>
  <c r="Q374" i="7"/>
  <c r="P374" i="7"/>
  <c r="Q366" i="7"/>
  <c r="P366" i="7"/>
  <c r="Q358" i="7"/>
  <c r="P358" i="7"/>
  <c r="Q350" i="7"/>
  <c r="P350" i="7"/>
  <c r="Q342" i="7"/>
  <c r="P342" i="7"/>
  <c r="Q334" i="7"/>
  <c r="P334" i="7"/>
  <c r="Q326" i="7"/>
  <c r="P326" i="7"/>
  <c r="Q318" i="7"/>
  <c r="P318" i="7"/>
  <c r="Q310" i="7"/>
  <c r="P310" i="7"/>
  <c r="Q302" i="7"/>
  <c r="P302" i="7"/>
  <c r="Q294" i="7"/>
  <c r="P294" i="7"/>
  <c r="Q286" i="7"/>
  <c r="P286" i="7"/>
  <c r="Q278" i="7"/>
  <c r="P278" i="7"/>
  <c r="Q270" i="7"/>
  <c r="P270" i="7"/>
  <c r="Q262" i="7"/>
  <c r="P262" i="7"/>
  <c r="Q254" i="7"/>
  <c r="P254" i="7"/>
  <c r="Q246" i="7"/>
  <c r="P246" i="7"/>
  <c r="Q238" i="7"/>
  <c r="P238" i="7"/>
  <c r="Q230" i="7"/>
  <c r="P230" i="7"/>
  <c r="Q222" i="7"/>
  <c r="P222" i="7"/>
  <c r="Q214" i="7"/>
  <c r="P214" i="7"/>
  <c r="Q206" i="7"/>
  <c r="P206" i="7"/>
  <c r="Q198" i="7"/>
  <c r="P198" i="7"/>
  <c r="Q190" i="7"/>
  <c r="P190" i="7"/>
  <c r="Q182" i="7"/>
  <c r="P182" i="7"/>
  <c r="Q174" i="7"/>
  <c r="P174" i="7"/>
  <c r="Q166" i="7"/>
  <c r="P166" i="7"/>
  <c r="Q158" i="7"/>
  <c r="P158" i="7"/>
  <c r="Q150" i="7"/>
  <c r="P150" i="7"/>
  <c r="Q142" i="7"/>
  <c r="P142" i="7"/>
  <c r="Q134" i="7"/>
  <c r="P134" i="7"/>
  <c r="Q126" i="7"/>
  <c r="P126" i="7"/>
  <c r="Q118" i="7"/>
  <c r="P118" i="7"/>
  <c r="Q110" i="7"/>
  <c r="P110" i="7"/>
  <c r="Q102" i="7"/>
  <c r="P102" i="7"/>
  <c r="Q94" i="7"/>
  <c r="P94" i="7"/>
  <c r="Q86" i="7"/>
  <c r="P86" i="7"/>
  <c r="Q78" i="7"/>
  <c r="P78" i="7"/>
  <c r="Q70" i="7"/>
  <c r="P70" i="7"/>
  <c r="Q62" i="7"/>
  <c r="P62" i="7"/>
  <c r="Q54" i="7"/>
  <c r="P54" i="7"/>
  <c r="Q46" i="7"/>
  <c r="P46" i="7"/>
  <c r="Q38" i="7"/>
  <c r="P38" i="7"/>
  <c r="Q30" i="7"/>
  <c r="P30" i="7"/>
  <c r="Q22" i="7"/>
  <c r="P22" i="7"/>
  <c r="Q14" i="7"/>
  <c r="P14" i="7"/>
  <c r="Q6" i="7"/>
  <c r="P6" i="7"/>
  <c r="Q2" i="7"/>
  <c r="P2" i="7"/>
  <c r="P330" i="7"/>
  <c r="Q330" i="7"/>
  <c r="P266" i="7"/>
  <c r="Q266" i="7"/>
  <c r="Q218" i="7"/>
  <c r="P218" i="7"/>
  <c r="P178" i="7"/>
  <c r="Q178" i="7"/>
  <c r="P138" i="7"/>
  <c r="Q138" i="7"/>
  <c r="P114" i="7"/>
  <c r="Q114" i="7"/>
  <c r="Q34" i="7"/>
  <c r="P34" i="7"/>
  <c r="P377" i="7"/>
  <c r="Q377" i="7"/>
  <c r="P329" i="7"/>
  <c r="Q329" i="7"/>
  <c r="P297" i="7"/>
  <c r="Q297" i="7"/>
  <c r="Q249" i="7"/>
  <c r="P249" i="7"/>
  <c r="P201" i="7"/>
  <c r="Q201" i="7"/>
  <c r="P177" i="7"/>
  <c r="Q177" i="7"/>
  <c r="P113" i="7"/>
  <c r="Q113" i="7"/>
  <c r="Q33" i="7"/>
  <c r="P33" i="7"/>
  <c r="Q389" i="7"/>
  <c r="P389" i="7"/>
  <c r="Q381" i="7"/>
  <c r="P381" i="7"/>
  <c r="Q373" i="7"/>
  <c r="P373" i="7"/>
  <c r="Q365" i="7"/>
  <c r="P365" i="7"/>
  <c r="Q357" i="7"/>
  <c r="P357" i="7"/>
  <c r="Q349" i="7"/>
  <c r="P349" i="7"/>
  <c r="Q341" i="7"/>
  <c r="P341" i="7"/>
  <c r="Q333" i="7"/>
  <c r="P333" i="7"/>
  <c r="Q325" i="7"/>
  <c r="P325" i="7"/>
  <c r="Q317" i="7"/>
  <c r="P317" i="7"/>
  <c r="Q309" i="7"/>
  <c r="P309" i="7"/>
  <c r="Q301" i="7"/>
  <c r="P301" i="7"/>
  <c r="Q293" i="7"/>
  <c r="P293" i="7"/>
  <c r="Q285" i="7"/>
  <c r="P285" i="7"/>
  <c r="Q277" i="7"/>
  <c r="P277" i="7"/>
  <c r="Q269" i="7"/>
  <c r="P269" i="7"/>
  <c r="Q261" i="7"/>
  <c r="P261" i="7"/>
  <c r="R261" i="7" s="1"/>
  <c r="Q253" i="7"/>
  <c r="P253" i="7"/>
  <c r="Q245" i="7"/>
  <c r="P245" i="7"/>
  <c r="Q237" i="7"/>
  <c r="P237" i="7"/>
  <c r="Q229" i="7"/>
  <c r="P229" i="7"/>
  <c r="Q221" i="7"/>
  <c r="P221" i="7"/>
  <c r="Q213" i="7"/>
  <c r="P213" i="7"/>
  <c r="Q205" i="7"/>
  <c r="P205" i="7"/>
  <c r="Q197" i="7"/>
  <c r="P197" i="7"/>
  <c r="Q189" i="7"/>
  <c r="P189" i="7"/>
  <c r="Q181" i="7"/>
  <c r="P181" i="7"/>
  <c r="Q173" i="7"/>
  <c r="P173" i="7"/>
  <c r="Q165" i="7"/>
  <c r="P165" i="7"/>
  <c r="Q157" i="7"/>
  <c r="P157" i="7"/>
  <c r="Q149" i="7"/>
  <c r="P149" i="7"/>
  <c r="Q141" i="7"/>
  <c r="P141" i="7"/>
  <c r="Q133" i="7"/>
  <c r="P133" i="7"/>
  <c r="Q125" i="7"/>
  <c r="P125" i="7"/>
  <c r="Q117" i="7"/>
  <c r="P117" i="7"/>
  <c r="Q109" i="7"/>
  <c r="P109" i="7"/>
  <c r="Q101" i="7"/>
  <c r="P101" i="7"/>
  <c r="Q93" i="7"/>
  <c r="P93" i="7"/>
  <c r="Q85" i="7"/>
  <c r="P85" i="7"/>
  <c r="Q77" i="7"/>
  <c r="P77" i="7"/>
  <c r="Q69" i="7"/>
  <c r="P69" i="7"/>
  <c r="Q61" i="7"/>
  <c r="P61" i="7"/>
  <c r="Q53" i="7"/>
  <c r="P53" i="7"/>
  <c r="Q45" i="7"/>
  <c r="P45" i="7"/>
  <c r="Q37" i="7"/>
  <c r="S37" i="7" s="1"/>
  <c r="P37" i="7"/>
  <c r="R37" i="7" s="1"/>
  <c r="Q29" i="7"/>
  <c r="P29" i="7"/>
  <c r="Q21" i="7"/>
  <c r="P21" i="7"/>
  <c r="Q13" i="7"/>
  <c r="P13" i="7"/>
  <c r="Q5" i="7"/>
  <c r="P5" i="7"/>
  <c r="Q386" i="7"/>
  <c r="P386" i="7"/>
  <c r="Q322" i="7"/>
  <c r="P322" i="7"/>
  <c r="Q290" i="7"/>
  <c r="P290" i="7"/>
  <c r="P242" i="7"/>
  <c r="Q242" i="7"/>
  <c r="P202" i="7"/>
  <c r="Q202" i="7"/>
  <c r="Q162" i="7"/>
  <c r="P162" i="7"/>
  <c r="P106" i="7"/>
  <c r="Q106" i="7"/>
  <c r="Q26" i="7"/>
  <c r="P26" i="7"/>
  <c r="Q393" i="7"/>
  <c r="P393" i="7"/>
  <c r="P337" i="7"/>
  <c r="Q337" i="7"/>
  <c r="P305" i="7"/>
  <c r="Q305" i="7"/>
  <c r="Q257" i="7"/>
  <c r="P257" i="7"/>
  <c r="P209" i="7"/>
  <c r="Q209" i="7"/>
  <c r="Q161" i="7"/>
  <c r="P161" i="7"/>
  <c r="Q121" i="7"/>
  <c r="P121" i="7"/>
  <c r="P81" i="7"/>
  <c r="Q81" i="7"/>
  <c r="Q25" i="7"/>
  <c r="P25" i="7"/>
  <c r="Q388" i="7"/>
  <c r="P388" i="7"/>
  <c r="Q380" i="7"/>
  <c r="P380" i="7"/>
  <c r="Q372" i="7"/>
  <c r="P372" i="7"/>
  <c r="Q364" i="7"/>
  <c r="P364" i="7"/>
  <c r="Q356" i="7"/>
  <c r="P356" i="7"/>
  <c r="Q348" i="7"/>
  <c r="P348" i="7"/>
  <c r="Q340" i="7"/>
  <c r="P340" i="7"/>
  <c r="Q332" i="7"/>
  <c r="P332" i="7"/>
  <c r="Q324" i="7"/>
  <c r="P324" i="7"/>
  <c r="Q316" i="7"/>
  <c r="P316" i="7"/>
  <c r="Q308" i="7"/>
  <c r="P308" i="7"/>
  <c r="Q300" i="7"/>
  <c r="P300" i="7"/>
  <c r="Q292" i="7"/>
  <c r="P292" i="7"/>
  <c r="Q284" i="7"/>
  <c r="P284" i="7"/>
  <c r="Q276" i="7"/>
  <c r="P276" i="7"/>
  <c r="Q268" i="7"/>
  <c r="S268" i="7" s="1"/>
  <c r="P268" i="7"/>
  <c r="R268" i="7" s="1"/>
  <c r="Q260" i="7"/>
  <c r="P260" i="7"/>
  <c r="Q252" i="7"/>
  <c r="P252" i="7"/>
  <c r="Q244" i="7"/>
  <c r="P244" i="7"/>
  <c r="Q236" i="7"/>
  <c r="P236" i="7"/>
  <c r="Q228" i="7"/>
  <c r="P228" i="7"/>
  <c r="Q220" i="7"/>
  <c r="P220" i="7"/>
  <c r="Q212" i="7"/>
  <c r="S212" i="7" s="1"/>
  <c r="P212" i="7"/>
  <c r="R212" i="7" s="1"/>
  <c r="Q204" i="7"/>
  <c r="P204" i="7"/>
  <c r="Q196" i="7"/>
  <c r="P196" i="7"/>
  <c r="Q188" i="7"/>
  <c r="P188" i="7"/>
  <c r="Q180" i="7"/>
  <c r="P180" i="7"/>
  <c r="Q172" i="7"/>
  <c r="P172" i="7"/>
  <c r="Q164" i="7"/>
  <c r="P164" i="7"/>
  <c r="Q156" i="7"/>
  <c r="P156" i="7"/>
  <c r="Q148" i="7"/>
  <c r="P148" i="7"/>
  <c r="Q140" i="7"/>
  <c r="P140" i="7"/>
  <c r="Q132" i="7"/>
  <c r="P132" i="7"/>
  <c r="Q124" i="7"/>
  <c r="P124" i="7"/>
  <c r="Q116" i="7"/>
  <c r="P116" i="7"/>
  <c r="Q108" i="7"/>
  <c r="P108" i="7"/>
  <c r="Q100" i="7"/>
  <c r="P100" i="7"/>
  <c r="Q92" i="7"/>
  <c r="P92" i="7"/>
  <c r="Q84" i="7"/>
  <c r="P84" i="7"/>
  <c r="Q76" i="7"/>
  <c r="P76" i="7"/>
  <c r="Q68" i="7"/>
  <c r="P68" i="7"/>
  <c r="Q60" i="7"/>
  <c r="P60" i="7"/>
  <c r="Q52" i="7"/>
  <c r="P52" i="7"/>
  <c r="Q44" i="7"/>
  <c r="P44" i="7"/>
  <c r="Q36" i="7"/>
  <c r="P36" i="7"/>
  <c r="Q28" i="7"/>
  <c r="P28" i="7"/>
  <c r="Q20" i="7"/>
  <c r="P20" i="7"/>
  <c r="Q12" i="7"/>
  <c r="P12" i="7"/>
  <c r="Q4" i="7"/>
  <c r="P4" i="7"/>
  <c r="Q354" i="7"/>
  <c r="P354" i="7"/>
  <c r="P306" i="7"/>
  <c r="Q306" i="7"/>
  <c r="Q282" i="7"/>
  <c r="P282" i="7"/>
  <c r="P210" i="7"/>
  <c r="Q210" i="7"/>
  <c r="P82" i="7"/>
  <c r="Q82" i="7"/>
  <c r="P50" i="7"/>
  <c r="Q50" i="7"/>
  <c r="Q10" i="7"/>
  <c r="P10" i="7"/>
  <c r="P361" i="7"/>
  <c r="Q361" i="7"/>
  <c r="Q313" i="7"/>
  <c r="P313" i="7"/>
  <c r="P265" i="7"/>
  <c r="Q265" i="7"/>
  <c r="P233" i="7"/>
  <c r="Q233" i="7"/>
  <c r="Q193" i="7"/>
  <c r="P193" i="7"/>
  <c r="Q153" i="7"/>
  <c r="P153" i="7"/>
  <c r="Q105" i="7"/>
  <c r="P105" i="7"/>
  <c r="Q73" i="7"/>
  <c r="P73" i="7"/>
  <c r="Q65" i="7"/>
  <c r="P65" i="7"/>
  <c r="P17" i="7"/>
  <c r="Q17" i="7"/>
  <c r="Q387" i="7"/>
  <c r="S387" i="7" s="1"/>
  <c r="P387" i="7"/>
  <c r="R387" i="7" s="1"/>
  <c r="Q379" i="7"/>
  <c r="P379" i="7"/>
  <c r="Q371" i="7"/>
  <c r="P371" i="7"/>
  <c r="Q363" i="7"/>
  <c r="P363" i="7"/>
  <c r="Q355" i="7"/>
  <c r="P355" i="7"/>
  <c r="Q347" i="7"/>
  <c r="P347" i="7"/>
  <c r="Q339" i="7"/>
  <c r="P339" i="7"/>
  <c r="Q331" i="7"/>
  <c r="S331" i="7" s="1"/>
  <c r="P331" i="7"/>
  <c r="Q323" i="7"/>
  <c r="P323" i="7"/>
  <c r="Q315" i="7"/>
  <c r="P315" i="7"/>
  <c r="Q307" i="7"/>
  <c r="P307" i="7"/>
  <c r="Q299" i="7"/>
  <c r="P299" i="7"/>
  <c r="Q291" i="7"/>
  <c r="P291" i="7"/>
  <c r="Q283" i="7"/>
  <c r="P283" i="7"/>
  <c r="Q275" i="7"/>
  <c r="P275" i="7"/>
  <c r="Q267" i="7"/>
  <c r="P267" i="7"/>
  <c r="Q259" i="7"/>
  <c r="P259" i="7"/>
  <c r="Q251" i="7"/>
  <c r="P251" i="7"/>
  <c r="Q243" i="7"/>
  <c r="P243" i="7"/>
  <c r="Q235" i="7"/>
  <c r="P235" i="7"/>
  <c r="Q227" i="7"/>
  <c r="P227" i="7"/>
  <c r="Q219" i="7"/>
  <c r="P219" i="7"/>
  <c r="Q211" i="7"/>
  <c r="P211" i="7"/>
  <c r="Q203" i="7"/>
  <c r="P203" i="7"/>
  <c r="Q195" i="7"/>
  <c r="P195" i="7"/>
  <c r="Q187" i="7"/>
  <c r="P187" i="7"/>
  <c r="Q179" i="7"/>
  <c r="P179" i="7"/>
  <c r="Q171" i="7"/>
  <c r="P171" i="7"/>
  <c r="Q163" i="7"/>
  <c r="S163" i="7" s="1"/>
  <c r="P163" i="7"/>
  <c r="R163" i="7" s="1"/>
  <c r="Q155" i="7"/>
  <c r="P155" i="7"/>
  <c r="Q147" i="7"/>
  <c r="P147" i="7"/>
  <c r="Q139" i="7"/>
  <c r="P139" i="7"/>
  <c r="Q131" i="7"/>
  <c r="P131" i="7"/>
  <c r="Q123" i="7"/>
  <c r="P123" i="7"/>
  <c r="Q115" i="7"/>
  <c r="P115" i="7"/>
  <c r="Q107" i="7"/>
  <c r="S107" i="7" s="1"/>
  <c r="P107" i="7"/>
  <c r="Q99" i="7"/>
  <c r="P99" i="7"/>
  <c r="Q91" i="7"/>
  <c r="P91" i="7"/>
  <c r="Q83" i="7"/>
  <c r="P83" i="7"/>
  <c r="Q75" i="7"/>
  <c r="P75" i="7"/>
  <c r="Q67" i="7"/>
  <c r="P67" i="7"/>
  <c r="Q59" i="7"/>
  <c r="P59" i="7"/>
  <c r="Q51" i="7"/>
  <c r="P51" i="7"/>
  <c r="Q43" i="7"/>
  <c r="P43" i="7"/>
  <c r="Q35" i="7"/>
  <c r="P35" i="7"/>
  <c r="Q27" i="7"/>
  <c r="P27" i="7"/>
  <c r="Q19" i="7"/>
  <c r="P19" i="7"/>
  <c r="Q11" i="7"/>
  <c r="P11" i="7"/>
  <c r="Q3" i="7"/>
  <c r="P3" i="7"/>
  <c r="R107" i="7" l="1"/>
  <c r="R233" i="7"/>
  <c r="R254" i="7"/>
  <c r="R226" i="7"/>
  <c r="S226" i="7"/>
  <c r="S191" i="7"/>
  <c r="S72" i="7"/>
  <c r="S296" i="7"/>
  <c r="R331" i="7"/>
  <c r="R156" i="7"/>
  <c r="R380" i="7"/>
  <c r="R121" i="7"/>
  <c r="R205" i="7"/>
  <c r="R198" i="7"/>
  <c r="R135" i="7"/>
  <c r="R359" i="7"/>
  <c r="R16" i="7"/>
  <c r="R240" i="7"/>
  <c r="S261" i="7"/>
  <c r="S156" i="7"/>
  <c r="S380" i="7"/>
  <c r="S121" i="7"/>
  <c r="S205" i="7"/>
  <c r="S198" i="7"/>
  <c r="S135" i="7"/>
  <c r="S359" i="7"/>
  <c r="S16" i="7"/>
  <c r="S240" i="7"/>
  <c r="R2" i="7"/>
  <c r="S30" i="7"/>
  <c r="R51" i="7"/>
  <c r="R275" i="7"/>
  <c r="R65" i="7"/>
  <c r="R100" i="7"/>
  <c r="R324" i="7"/>
  <c r="R149" i="7"/>
  <c r="R373" i="7"/>
  <c r="S114" i="7"/>
  <c r="R142" i="7"/>
  <c r="R366" i="7"/>
  <c r="R79" i="7"/>
  <c r="R303" i="7"/>
  <c r="R9" i="7"/>
  <c r="R184" i="7"/>
  <c r="S338" i="7"/>
  <c r="R30" i="7"/>
  <c r="S2" i="7"/>
  <c r="S51" i="7"/>
  <c r="S275" i="7"/>
  <c r="S65" i="7"/>
  <c r="S100" i="7"/>
  <c r="S149" i="7"/>
  <c r="S373" i="7"/>
  <c r="R114" i="7"/>
  <c r="S142" i="7"/>
  <c r="S366" i="7"/>
  <c r="S79" i="7"/>
  <c r="S303" i="7"/>
  <c r="S9" i="7"/>
  <c r="S184" i="7"/>
  <c r="R338" i="7"/>
  <c r="S254" i="7"/>
  <c r="S324" i="7"/>
  <c r="R219" i="7"/>
  <c r="S233" i="7"/>
  <c r="R282" i="7"/>
  <c r="R44" i="7"/>
  <c r="R93" i="7"/>
  <c r="R317" i="7"/>
  <c r="S177" i="7"/>
  <c r="R86" i="7"/>
  <c r="R310" i="7"/>
  <c r="R23" i="7"/>
  <c r="R247" i="7"/>
  <c r="R289" i="7"/>
  <c r="S58" i="7"/>
  <c r="S170" i="7"/>
  <c r="R128" i="7"/>
  <c r="R352" i="7"/>
  <c r="R345" i="7"/>
  <c r="R191" i="7"/>
  <c r="S219" i="7"/>
  <c r="S282" i="7"/>
  <c r="S44" i="7"/>
  <c r="S93" i="7"/>
  <c r="S317" i="7"/>
  <c r="R177" i="7"/>
  <c r="S86" i="7"/>
  <c r="S310" i="7"/>
  <c r="S23" i="7"/>
  <c r="S247" i="7"/>
  <c r="S289" i="7"/>
  <c r="R58" i="7"/>
  <c r="R170" i="7"/>
  <c r="S128" i="7"/>
  <c r="S352" i="7"/>
  <c r="S345" i="7"/>
</calcChain>
</file>

<file path=xl/sharedStrings.xml><?xml version="1.0" encoding="utf-8"?>
<sst xmlns="http://schemas.openxmlformats.org/spreadsheetml/2006/main" count="1780" uniqueCount="50">
  <si>
    <t>hvst_date</t>
  </si>
  <si>
    <t>plot</t>
  </si>
  <si>
    <t>date</t>
  </si>
  <si>
    <t>treatment</t>
  </si>
  <si>
    <t>trial_id</t>
  </si>
  <si>
    <t>crop</t>
  </si>
  <si>
    <t>year</t>
  </si>
  <si>
    <t>research_site</t>
  </si>
  <si>
    <t>rep</t>
  </si>
  <si>
    <t>grain_yield_kgha</t>
  </si>
  <si>
    <t>grain_c_gkg</t>
  </si>
  <si>
    <t>grain_n_gkg</t>
  </si>
  <si>
    <t>straw_c_gkg</t>
  </si>
  <si>
    <t>straw_n_gkg</t>
  </si>
  <si>
    <t>start_depth_cm</t>
  </si>
  <si>
    <t>end_depth_cm</t>
  </si>
  <si>
    <t>grav_h2o_gg</t>
  </si>
  <si>
    <t>nh4n_mgkg</t>
  </si>
  <si>
    <t>no3n_mgkg</t>
  </si>
  <si>
    <t>Jirava</t>
  </si>
  <si>
    <t>CRRitzville</t>
  </si>
  <si>
    <t>f2013</t>
  </si>
  <si>
    <t xml:space="preserve">56? </t>
  </si>
  <si>
    <t>HI</t>
  </si>
  <si>
    <t>spike_m_row</t>
  </si>
  <si>
    <t>spring wheat</t>
  </si>
  <si>
    <t>soft white spring wheat</t>
  </si>
  <si>
    <t>winter wheat</t>
  </si>
  <si>
    <t>spring barley</t>
  </si>
  <si>
    <t>triticale</t>
  </si>
  <si>
    <t>preplant soil water to 4'</t>
  </si>
  <si>
    <t xml:space="preserve">postharvest soil water to 4' </t>
  </si>
  <si>
    <t>N added (kg/ha)</t>
  </si>
  <si>
    <t>N mineralization (as Koenig fert guide describes)</t>
  </si>
  <si>
    <t>n removed in grain kgha</t>
  </si>
  <si>
    <t>total plant N kgha</t>
  </si>
  <si>
    <t>preplant soil N to 4' (kg/ha) data from fall 2012 for WW, WT; spring 2013 for spring crops.</t>
  </si>
  <si>
    <t>bd kgm3 of top 4'</t>
  </si>
  <si>
    <t>nh4n kg/ha</t>
  </si>
  <si>
    <t>no3 n kg/ha</t>
  </si>
  <si>
    <t>ha slice depth</t>
  </si>
  <si>
    <t>ha slice mass</t>
  </si>
  <si>
    <t>4' sum Nh4N</t>
  </si>
  <si>
    <t>4' sum NO3N</t>
  </si>
  <si>
    <t>kgm3</t>
  </si>
  <si>
    <t>nh4n kgha</t>
  </si>
  <si>
    <t>no3n kgha</t>
  </si>
  <si>
    <t>4' profile sum nh4 and no3</t>
  </si>
  <si>
    <t>postharvest soil nh4+no3 to 4'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</si>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</sst>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0" xfId="0" applyFont="1" applyAlignment="1">
      <alignment wrapText="1"/>
    </xf>
    <xf numFmtId="164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0" fillId="0" borderId="1" xfId="0" applyNumberFormat="1" applyFill="1" applyBorder="1"/>
    <xf numFmtId="0" fontId="2" fillId="3" borderId="2" xfId="1" applyFill="1" applyAlignment="1">
      <alignment wrapText="1"/>
    </xf>
    <xf numFmtId="14" fontId="2" fillId="3" borderId="2" xfId="1" applyNumberFormat="1" applyFill="1"/>
    <xf numFmtId="0" fontId="2" fillId="3" borderId="2" xfId="1" applyFill="1"/>
    <xf numFmtId="0" fontId="0" fillId="0" borderId="0" xfId="0" applyBorder="1"/>
    <xf numFmtId="0" fontId="0" fillId="0" borderId="0" xfId="0" applyFill="1" applyBorder="1"/>
    <xf numFmtId="0" fontId="0" fillId="0" borderId="0" xfId="0" applyFont="1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3"/>
  <sheetViews>
    <sheetView zoomScaleNormal="100" workbookViewId="0">
      <pane ySplit="1" topLeftCell="A2" activePane="bottomLeft" state="frozen"/>
      <selection pane="bottomLeft" activeCell="O2" sqref="O2"/>
    </sheetView>
  </sheetViews>
  <sheetFormatPr defaultRowHeight="15" x14ac:dyDescent="0.25"/>
  <cols>
    <col min="1" max="3" width="9.140625" style="3"/>
    <col min="4" max="5" width="10.42578125" style="3" customWidth="1"/>
    <col min="6" max="6" width="9.140625" style="3"/>
    <col min="8" max="8" width="15.140625" customWidth="1"/>
    <col min="9" max="9" width="15.42578125" customWidth="1"/>
    <col min="10" max="10" width="13.42578125" customWidth="1"/>
    <col min="11" max="11" width="13.85546875" customWidth="1"/>
    <col min="12" max="12" width="13.28515625" customWidth="1"/>
    <col min="13" max="15" width="10.7109375" customWidth="1"/>
  </cols>
  <sheetData>
    <row r="1" spans="1:21" s="1" customFormat="1" ht="30" x14ac:dyDescent="0.25">
      <c r="A1" s="2" t="s">
        <v>7</v>
      </c>
      <c r="B1" s="2" t="s">
        <v>4</v>
      </c>
      <c r="C1" s="2" t="s">
        <v>6</v>
      </c>
      <c r="D1" s="2" t="s">
        <v>3</v>
      </c>
      <c r="E1" s="2" t="s">
        <v>8</v>
      </c>
      <c r="F1" s="2" t="s">
        <v>1</v>
      </c>
      <c r="G1" s="2" t="s">
        <v>2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7" t="s">
        <v>37</v>
      </c>
      <c r="N1" s="7" t="s">
        <v>40</v>
      </c>
      <c r="O1" s="7" t="s">
        <v>41</v>
      </c>
      <c r="P1" s="1" t="s">
        <v>38</v>
      </c>
      <c r="Q1" s="1" t="s">
        <v>39</v>
      </c>
      <c r="R1" s="1" t="s">
        <v>42</v>
      </c>
      <c r="S1" s="1" t="s">
        <v>43</v>
      </c>
      <c r="T1" s="1" t="s">
        <v>42</v>
      </c>
      <c r="U1" s="1" t="s">
        <v>43</v>
      </c>
    </row>
    <row r="2" spans="1:21" x14ac:dyDescent="0.25">
      <c r="A2" s="3" t="s">
        <v>19</v>
      </c>
      <c r="B2" s="3" t="s">
        <v>20</v>
      </c>
      <c r="C2" s="4">
        <v>2013</v>
      </c>
      <c r="D2" s="4">
        <v>5</v>
      </c>
      <c r="E2" s="4">
        <v>1</v>
      </c>
      <c r="F2" s="5">
        <v>1</v>
      </c>
      <c r="G2" s="8">
        <v>41334</v>
      </c>
      <c r="H2" s="3">
        <v>0</v>
      </c>
      <c r="I2" s="3">
        <v>10</v>
      </c>
      <c r="J2" s="3">
        <v>0.17173912999999999</v>
      </c>
      <c r="K2" s="3">
        <v>6.4716284417135013</v>
      </c>
      <c r="L2" s="3">
        <v>3.1097425523846352</v>
      </c>
      <c r="M2" s="15">
        <f t="shared" ref="M2:M65" si="0">IF(I2=10, 1417, IF(I2=20, 1417, IF(I2=30, 1417, IF(I2=60, 1341, IF(I2=90, 1391, IF(I2=120, 1400, 0))))))</f>
        <v>1417</v>
      </c>
      <c r="N2" s="15">
        <f>I2-H2</f>
        <v>10</v>
      </c>
      <c r="O2" s="15">
        <f>(N2/100)*10000*M2</f>
        <v>1417000</v>
      </c>
      <c r="P2">
        <f>O2*K2*(1/1000000)</f>
        <v>9.1702975019080313</v>
      </c>
      <c r="Q2">
        <f>O2*L2*(1/1000000)</f>
        <v>4.4065051967290279</v>
      </c>
      <c r="R2">
        <f>SUM(P2:P8)</f>
        <v>10.656981933355748</v>
      </c>
      <c r="S2">
        <f>SUM(Q2:Q8)</f>
        <v>110.60926910913932</v>
      </c>
      <c r="T2">
        <v>10.656981933355748</v>
      </c>
      <c r="U2">
        <v>110.60926910913932</v>
      </c>
    </row>
    <row r="3" spans="1:21" x14ac:dyDescent="0.25">
      <c r="A3" s="3" t="s">
        <v>19</v>
      </c>
      <c r="B3" s="3" t="s">
        <v>20</v>
      </c>
      <c r="C3" s="4">
        <v>2013</v>
      </c>
      <c r="D3" s="4">
        <v>5</v>
      </c>
      <c r="E3" s="4">
        <v>1</v>
      </c>
      <c r="F3" s="5">
        <v>1</v>
      </c>
      <c r="G3" s="8">
        <v>41334</v>
      </c>
      <c r="H3" s="3">
        <v>10</v>
      </c>
      <c r="I3" s="3">
        <v>20</v>
      </c>
      <c r="J3" s="3">
        <v>0.168665068</v>
      </c>
      <c r="K3" s="3">
        <v>0.3350338395914999</v>
      </c>
      <c r="L3" s="3">
        <v>1.921053807600555</v>
      </c>
      <c r="M3" s="15">
        <f t="shared" si="0"/>
        <v>1417</v>
      </c>
      <c r="N3" s="15">
        <f t="shared" ref="N3:N66" si="1">I3-H3</f>
        <v>10</v>
      </c>
      <c r="O3" s="15">
        <f t="shared" ref="O3:O66" si="2">(N3/100)*10000*M3</f>
        <v>1417000</v>
      </c>
      <c r="P3">
        <f t="shared" ref="P3:P66" si="3">O3*K3*(1/1000000)</f>
        <v>0.47474295070115535</v>
      </c>
      <c r="Q3">
        <f t="shared" ref="Q3:Q66" si="4">O3*L3*(1/1000000)</f>
        <v>2.7221332453699865</v>
      </c>
    </row>
    <row r="4" spans="1:21" x14ac:dyDescent="0.25">
      <c r="A4" s="3" t="s">
        <v>19</v>
      </c>
      <c r="B4" s="3" t="s">
        <v>20</v>
      </c>
      <c r="C4" s="4">
        <v>2013</v>
      </c>
      <c r="D4" s="4">
        <v>5</v>
      </c>
      <c r="E4" s="4">
        <v>1</v>
      </c>
      <c r="F4" s="5">
        <v>1</v>
      </c>
      <c r="G4" s="8">
        <v>41334</v>
      </c>
      <c r="H4" s="3">
        <v>20</v>
      </c>
      <c r="I4" s="3">
        <v>30</v>
      </c>
      <c r="J4" s="3">
        <v>0.15009746600000001</v>
      </c>
      <c r="K4" s="3">
        <v>0.71414359968000007</v>
      </c>
      <c r="L4" s="3">
        <v>2.8284287392031997</v>
      </c>
      <c r="M4" s="15">
        <f t="shared" si="0"/>
        <v>1417</v>
      </c>
      <c r="N4" s="15">
        <f t="shared" si="1"/>
        <v>10</v>
      </c>
      <c r="O4" s="15">
        <f t="shared" si="2"/>
        <v>1417000</v>
      </c>
      <c r="P4">
        <f t="shared" si="3"/>
        <v>1.0119414807465601</v>
      </c>
      <c r="Q4">
        <f t="shared" si="4"/>
        <v>4.0078835234509338</v>
      </c>
    </row>
    <row r="5" spans="1:21" x14ac:dyDescent="0.25">
      <c r="A5" s="3" t="s">
        <v>19</v>
      </c>
      <c r="B5" s="3" t="s">
        <v>20</v>
      </c>
      <c r="C5" s="4">
        <v>2013</v>
      </c>
      <c r="D5" s="4">
        <v>5</v>
      </c>
      <c r="E5" s="4">
        <v>1</v>
      </c>
      <c r="F5" s="5">
        <v>1</v>
      </c>
      <c r="G5" s="8">
        <v>41334</v>
      </c>
      <c r="H5" s="3">
        <v>30</v>
      </c>
      <c r="I5" s="3">
        <v>60</v>
      </c>
      <c r="J5" s="3">
        <v>0.15108115699999999</v>
      </c>
      <c r="K5" s="3"/>
      <c r="L5" s="3">
        <v>5.0922318827324204</v>
      </c>
      <c r="M5" s="15">
        <f t="shared" si="0"/>
        <v>1341</v>
      </c>
      <c r="N5" s="15">
        <f t="shared" si="1"/>
        <v>30</v>
      </c>
      <c r="O5" s="15">
        <f t="shared" si="2"/>
        <v>4023000</v>
      </c>
      <c r="P5">
        <f t="shared" si="3"/>
        <v>0</v>
      </c>
      <c r="Q5">
        <f t="shared" si="4"/>
        <v>20.486048864232529</v>
      </c>
    </row>
    <row r="6" spans="1:21" x14ac:dyDescent="0.25">
      <c r="A6" s="3" t="s">
        <v>19</v>
      </c>
      <c r="B6" s="3" t="s">
        <v>20</v>
      </c>
      <c r="C6" s="4">
        <v>2013</v>
      </c>
      <c r="D6" s="4">
        <v>5</v>
      </c>
      <c r="E6" s="4">
        <v>1</v>
      </c>
      <c r="F6" s="5">
        <v>1</v>
      </c>
      <c r="G6" s="8">
        <v>41334</v>
      </c>
      <c r="H6" s="3">
        <v>60</v>
      </c>
      <c r="I6" s="3">
        <v>90</v>
      </c>
      <c r="J6" s="3">
        <v>0.14421310500000001</v>
      </c>
      <c r="K6" s="3"/>
      <c r="L6" s="3">
        <v>11.883064174802941</v>
      </c>
      <c r="M6" s="15">
        <f t="shared" si="0"/>
        <v>1391</v>
      </c>
      <c r="N6" s="15">
        <f t="shared" si="1"/>
        <v>30</v>
      </c>
      <c r="O6" s="15">
        <f t="shared" si="2"/>
        <v>4173000</v>
      </c>
      <c r="P6">
        <f t="shared" si="3"/>
        <v>0</v>
      </c>
      <c r="Q6">
        <f t="shared" si="4"/>
        <v>49.588026801452671</v>
      </c>
    </row>
    <row r="7" spans="1:21" x14ac:dyDescent="0.25">
      <c r="A7" s="3" t="s">
        <v>19</v>
      </c>
      <c r="B7" s="3" t="s">
        <v>20</v>
      </c>
      <c r="C7" s="4">
        <v>2013</v>
      </c>
      <c r="D7" s="4">
        <v>5</v>
      </c>
      <c r="E7" s="4">
        <v>1</v>
      </c>
      <c r="F7" s="5">
        <v>1</v>
      </c>
      <c r="G7" s="8">
        <v>41334</v>
      </c>
      <c r="H7" s="3">
        <v>90</v>
      </c>
      <c r="I7" s="3">
        <v>120</v>
      </c>
      <c r="J7" s="3">
        <v>0.14808422500000001</v>
      </c>
      <c r="K7" s="3"/>
      <c r="L7" s="3">
        <v>6.9996836852152802</v>
      </c>
      <c r="M7" s="15">
        <f t="shared" si="0"/>
        <v>1400</v>
      </c>
      <c r="N7" s="15">
        <f t="shared" si="1"/>
        <v>30</v>
      </c>
      <c r="O7" s="15">
        <f t="shared" si="2"/>
        <v>4200000</v>
      </c>
      <c r="P7">
        <f t="shared" si="3"/>
        <v>0</v>
      </c>
      <c r="Q7">
        <f t="shared" si="4"/>
        <v>29.398671477904177</v>
      </c>
    </row>
    <row r="8" spans="1:21" x14ac:dyDescent="0.25">
      <c r="A8" s="3" t="s">
        <v>19</v>
      </c>
      <c r="B8" s="3" t="s">
        <v>20</v>
      </c>
      <c r="C8" s="4">
        <v>2013</v>
      </c>
      <c r="D8" s="4">
        <v>5</v>
      </c>
      <c r="E8" s="4">
        <v>1</v>
      </c>
      <c r="F8" s="5">
        <v>1</v>
      </c>
      <c r="G8" s="8">
        <v>41334</v>
      </c>
      <c r="H8" s="3">
        <v>120</v>
      </c>
      <c r="I8" s="3">
        <v>150</v>
      </c>
      <c r="J8" s="3">
        <v>0.145710059</v>
      </c>
      <c r="K8" s="3"/>
      <c r="L8" s="3">
        <v>5.4080331153294612</v>
      </c>
      <c r="M8" s="15">
        <f t="shared" si="0"/>
        <v>0</v>
      </c>
      <c r="N8" s="15">
        <f t="shared" si="1"/>
        <v>30</v>
      </c>
      <c r="O8" s="15">
        <f t="shared" si="2"/>
        <v>0</v>
      </c>
      <c r="P8">
        <f t="shared" si="3"/>
        <v>0</v>
      </c>
      <c r="Q8">
        <f t="shared" si="4"/>
        <v>0</v>
      </c>
    </row>
    <row r="9" spans="1:21" x14ac:dyDescent="0.25">
      <c r="A9" s="3" t="s">
        <v>19</v>
      </c>
      <c r="B9" s="3" t="s">
        <v>20</v>
      </c>
      <c r="C9" s="4">
        <v>2013</v>
      </c>
      <c r="D9" s="4">
        <v>7</v>
      </c>
      <c r="E9" s="4">
        <v>1</v>
      </c>
      <c r="F9" s="5">
        <v>2</v>
      </c>
      <c r="G9" s="8">
        <v>41334</v>
      </c>
      <c r="H9" s="3">
        <v>0</v>
      </c>
      <c r="I9" s="3">
        <v>10</v>
      </c>
      <c r="J9" s="3">
        <v>0.23376623399999999</v>
      </c>
      <c r="K9" s="3">
        <v>2.1793430734069998</v>
      </c>
      <c r="L9" s="3">
        <v>3.36605046508057</v>
      </c>
      <c r="M9" s="15">
        <f t="shared" si="0"/>
        <v>1417</v>
      </c>
      <c r="N9" s="15">
        <f t="shared" si="1"/>
        <v>10</v>
      </c>
      <c r="O9" s="15">
        <f t="shared" si="2"/>
        <v>1417000</v>
      </c>
      <c r="P9">
        <f t="shared" si="3"/>
        <v>3.0881291350177187</v>
      </c>
      <c r="Q9">
        <f t="shared" si="4"/>
        <v>4.7696935090191674</v>
      </c>
      <c r="R9">
        <f>SUM(P9:P15)</f>
        <v>3.6643838578293502</v>
      </c>
      <c r="S9">
        <f>SUM(Q9:Q15)</f>
        <v>49.771446511684616</v>
      </c>
      <c r="T9">
        <v>3.6643838578293502</v>
      </c>
      <c r="U9">
        <v>49.771446511684616</v>
      </c>
    </row>
    <row r="10" spans="1:21" x14ac:dyDescent="0.25">
      <c r="A10" s="3" t="s">
        <v>19</v>
      </c>
      <c r="B10" s="3" t="s">
        <v>20</v>
      </c>
      <c r="C10" s="4">
        <v>2013</v>
      </c>
      <c r="D10" s="4">
        <v>7</v>
      </c>
      <c r="E10" s="4">
        <v>1</v>
      </c>
      <c r="F10" s="5">
        <v>2</v>
      </c>
      <c r="G10" s="8">
        <v>41334</v>
      </c>
      <c r="H10" s="3">
        <v>10</v>
      </c>
      <c r="I10" s="3">
        <v>20</v>
      </c>
      <c r="J10" s="3">
        <v>0.19781110700000001</v>
      </c>
      <c r="K10" s="3">
        <v>0.13750030400049998</v>
      </c>
      <c r="L10" s="3">
        <v>1.236490941314685</v>
      </c>
      <c r="M10" s="15">
        <f t="shared" si="0"/>
        <v>1417</v>
      </c>
      <c r="N10" s="15">
        <f t="shared" si="1"/>
        <v>10</v>
      </c>
      <c r="O10" s="15">
        <f t="shared" si="2"/>
        <v>1417000</v>
      </c>
      <c r="P10">
        <f t="shared" si="3"/>
        <v>0.19483793076870845</v>
      </c>
      <c r="Q10">
        <f t="shared" si="4"/>
        <v>1.7521076638429085</v>
      </c>
    </row>
    <row r="11" spans="1:21" x14ac:dyDescent="0.25">
      <c r="A11" s="3" t="s">
        <v>19</v>
      </c>
      <c r="B11" s="3" t="s">
        <v>20</v>
      </c>
      <c r="C11" s="4">
        <v>2013</v>
      </c>
      <c r="D11" s="4">
        <v>7</v>
      </c>
      <c r="E11" s="4">
        <v>1</v>
      </c>
      <c r="F11" s="5">
        <v>2</v>
      </c>
      <c r="G11" s="8">
        <v>41334</v>
      </c>
      <c r="H11" s="3">
        <v>20</v>
      </c>
      <c r="I11" s="3">
        <v>30</v>
      </c>
      <c r="J11" s="3">
        <v>0.16733933600000001</v>
      </c>
      <c r="K11" s="3">
        <v>0.26917204801900002</v>
      </c>
      <c r="L11" s="3">
        <v>1.0631289646103701</v>
      </c>
      <c r="M11" s="15">
        <f t="shared" si="0"/>
        <v>1417</v>
      </c>
      <c r="N11" s="15">
        <f t="shared" si="1"/>
        <v>10</v>
      </c>
      <c r="O11" s="15">
        <f t="shared" si="2"/>
        <v>1417000</v>
      </c>
      <c r="P11">
        <f t="shared" si="3"/>
        <v>0.381416792042923</v>
      </c>
      <c r="Q11">
        <f t="shared" si="4"/>
        <v>1.5064537428528944</v>
      </c>
    </row>
    <row r="12" spans="1:21" x14ac:dyDescent="0.25">
      <c r="A12" s="3" t="s">
        <v>19</v>
      </c>
      <c r="B12" s="3" t="s">
        <v>20</v>
      </c>
      <c r="C12" s="4">
        <v>2013</v>
      </c>
      <c r="D12" s="4">
        <v>7</v>
      </c>
      <c r="E12" s="4">
        <v>1</v>
      </c>
      <c r="F12" s="5">
        <v>2</v>
      </c>
      <c r="G12" s="8">
        <v>41334</v>
      </c>
      <c r="H12" s="3">
        <v>30</v>
      </c>
      <c r="I12" s="3">
        <v>60</v>
      </c>
      <c r="J12" s="3">
        <v>0.154192098</v>
      </c>
      <c r="K12" s="3"/>
      <c r="L12" s="3">
        <v>1.6791179476245899</v>
      </c>
      <c r="M12" s="15">
        <f t="shared" si="0"/>
        <v>1341</v>
      </c>
      <c r="N12" s="15">
        <f t="shared" si="1"/>
        <v>30</v>
      </c>
      <c r="O12" s="15">
        <f t="shared" si="2"/>
        <v>4023000</v>
      </c>
      <c r="P12">
        <f t="shared" si="3"/>
        <v>0</v>
      </c>
      <c r="Q12">
        <f t="shared" si="4"/>
        <v>6.7550915032937242</v>
      </c>
    </row>
    <row r="13" spans="1:21" x14ac:dyDescent="0.25">
      <c r="A13" s="3" t="s">
        <v>19</v>
      </c>
      <c r="B13" s="3" t="s">
        <v>20</v>
      </c>
      <c r="C13" s="4">
        <v>2013</v>
      </c>
      <c r="D13" s="4">
        <v>7</v>
      </c>
      <c r="E13" s="4">
        <v>1</v>
      </c>
      <c r="F13" s="5">
        <v>2</v>
      </c>
      <c r="G13" s="8">
        <v>41334</v>
      </c>
      <c r="H13" s="3">
        <v>60</v>
      </c>
      <c r="I13" s="3">
        <v>90</v>
      </c>
      <c r="J13" s="3">
        <v>0.13652482299999999</v>
      </c>
      <c r="K13" s="3"/>
      <c r="L13" s="3">
        <v>3.6506476165326851</v>
      </c>
      <c r="M13" s="15">
        <f t="shared" si="0"/>
        <v>1391</v>
      </c>
      <c r="N13" s="15">
        <f t="shared" si="1"/>
        <v>30</v>
      </c>
      <c r="O13" s="15">
        <f t="shared" si="2"/>
        <v>4173000</v>
      </c>
      <c r="P13">
        <f t="shared" si="3"/>
        <v>0</v>
      </c>
      <c r="Q13">
        <f t="shared" si="4"/>
        <v>15.234152503790893</v>
      </c>
    </row>
    <row r="14" spans="1:21" x14ac:dyDescent="0.25">
      <c r="A14" s="3" t="s">
        <v>19</v>
      </c>
      <c r="B14" s="3" t="s">
        <v>20</v>
      </c>
      <c r="C14" s="4">
        <v>2013</v>
      </c>
      <c r="D14" s="4">
        <v>7</v>
      </c>
      <c r="E14" s="4">
        <v>1</v>
      </c>
      <c r="F14" s="5">
        <v>2</v>
      </c>
      <c r="G14" s="8">
        <v>41334</v>
      </c>
      <c r="H14" s="3">
        <v>90</v>
      </c>
      <c r="I14" s="3">
        <v>120</v>
      </c>
      <c r="J14" s="3">
        <v>0.113709677</v>
      </c>
      <c r="K14" s="3"/>
      <c r="L14" s="3">
        <v>4.7033208544964351</v>
      </c>
      <c r="M14" s="15">
        <f t="shared" si="0"/>
        <v>1400</v>
      </c>
      <c r="N14" s="15">
        <f t="shared" si="1"/>
        <v>30</v>
      </c>
      <c r="O14" s="15">
        <f t="shared" si="2"/>
        <v>4200000</v>
      </c>
      <c r="P14">
        <f t="shared" si="3"/>
        <v>0</v>
      </c>
      <c r="Q14">
        <f t="shared" si="4"/>
        <v>19.753947588885026</v>
      </c>
    </row>
    <row r="15" spans="1:21" x14ac:dyDescent="0.25">
      <c r="A15" s="3" t="s">
        <v>19</v>
      </c>
      <c r="B15" s="3" t="s">
        <v>20</v>
      </c>
      <c r="C15" s="4">
        <v>2013</v>
      </c>
      <c r="D15" s="4">
        <v>7</v>
      </c>
      <c r="E15" s="4">
        <v>1</v>
      </c>
      <c r="F15" s="5">
        <v>2</v>
      </c>
      <c r="G15" s="8">
        <v>41334</v>
      </c>
      <c r="H15" s="3">
        <v>120</v>
      </c>
      <c r="I15" s="3">
        <v>150</v>
      </c>
      <c r="J15" s="3">
        <v>0.117286055</v>
      </c>
      <c r="K15" s="3"/>
      <c r="L15" s="3">
        <v>28.489371387419798</v>
      </c>
      <c r="M15" s="15">
        <f t="shared" si="0"/>
        <v>0</v>
      </c>
      <c r="N15" s="15">
        <f t="shared" si="1"/>
        <v>30</v>
      </c>
      <c r="O15" s="15">
        <f t="shared" si="2"/>
        <v>0</v>
      </c>
      <c r="P15">
        <f t="shared" si="3"/>
        <v>0</v>
      </c>
      <c r="Q15">
        <f t="shared" si="4"/>
        <v>0</v>
      </c>
    </row>
    <row r="16" spans="1:21" x14ac:dyDescent="0.25">
      <c r="A16" s="3" t="s">
        <v>19</v>
      </c>
      <c r="B16" s="3" t="s">
        <v>20</v>
      </c>
      <c r="C16" s="4">
        <v>2013</v>
      </c>
      <c r="D16" s="4">
        <v>9</v>
      </c>
      <c r="E16" s="4">
        <v>1</v>
      </c>
      <c r="F16" s="5">
        <v>3</v>
      </c>
      <c r="G16" s="8">
        <v>41334</v>
      </c>
      <c r="H16" s="3">
        <v>0</v>
      </c>
      <c r="I16" s="3">
        <v>10</v>
      </c>
      <c r="J16" s="3">
        <v>0.234990904</v>
      </c>
      <c r="K16" s="3">
        <v>0.81314443094519995</v>
      </c>
      <c r="L16" s="3">
        <v>5.0902238729099993</v>
      </c>
      <c r="M16" s="15">
        <f t="shared" si="0"/>
        <v>1417</v>
      </c>
      <c r="N16" s="15">
        <f t="shared" si="1"/>
        <v>10</v>
      </c>
      <c r="O16" s="15">
        <f t="shared" si="2"/>
        <v>1417000</v>
      </c>
      <c r="P16">
        <f t="shared" si="3"/>
        <v>1.1522256586493484</v>
      </c>
      <c r="Q16">
        <f t="shared" si="4"/>
        <v>7.2128472279134686</v>
      </c>
      <c r="R16">
        <f>SUM(P16:P22)</f>
        <v>1.4170160201897097</v>
      </c>
      <c r="S16">
        <f>SUM(Q16:Q22)</f>
        <v>36.552349498123192</v>
      </c>
      <c r="T16">
        <v>1.4170160201897097</v>
      </c>
      <c r="U16">
        <v>36.552349498123192</v>
      </c>
    </row>
    <row r="17" spans="1:21" x14ac:dyDescent="0.25">
      <c r="A17" s="3" t="s">
        <v>19</v>
      </c>
      <c r="B17" s="3" t="s">
        <v>20</v>
      </c>
      <c r="C17" s="4">
        <v>2013</v>
      </c>
      <c r="D17" s="4">
        <v>9</v>
      </c>
      <c r="E17" s="4">
        <v>1</v>
      </c>
      <c r="F17" s="5">
        <v>3</v>
      </c>
      <c r="G17" s="8">
        <v>41334</v>
      </c>
      <c r="H17" s="3">
        <v>10</v>
      </c>
      <c r="I17" s="3">
        <v>20</v>
      </c>
      <c r="J17" s="3">
        <v>0.19427269799999999</v>
      </c>
      <c r="K17" s="3">
        <v>0.11333536392096</v>
      </c>
      <c r="L17" s="3">
        <v>2.0423115305100001</v>
      </c>
      <c r="M17" s="15">
        <f t="shared" si="0"/>
        <v>1417</v>
      </c>
      <c r="N17" s="15">
        <f t="shared" si="1"/>
        <v>10</v>
      </c>
      <c r="O17" s="15">
        <f t="shared" si="2"/>
        <v>1417000</v>
      </c>
      <c r="P17">
        <f t="shared" si="3"/>
        <v>0.1605962106760003</v>
      </c>
      <c r="Q17">
        <f t="shared" si="4"/>
        <v>2.8939554387326698</v>
      </c>
    </row>
    <row r="18" spans="1:21" x14ac:dyDescent="0.25">
      <c r="A18" s="3" t="s">
        <v>19</v>
      </c>
      <c r="B18" s="3" t="s">
        <v>20</v>
      </c>
      <c r="C18" s="4">
        <v>2013</v>
      </c>
      <c r="D18" s="4">
        <v>9</v>
      </c>
      <c r="E18" s="4">
        <v>1</v>
      </c>
      <c r="F18" s="5">
        <v>3</v>
      </c>
      <c r="G18" s="8">
        <v>41334</v>
      </c>
      <c r="H18" s="3">
        <v>20</v>
      </c>
      <c r="I18" s="3">
        <v>30</v>
      </c>
      <c r="J18" s="3">
        <v>0.16038978100000001</v>
      </c>
      <c r="K18" s="3">
        <v>7.3531510842879996E-2</v>
      </c>
      <c r="L18" s="3">
        <v>1.3337577034679999</v>
      </c>
      <c r="M18" s="15">
        <f t="shared" si="0"/>
        <v>1417</v>
      </c>
      <c r="N18" s="15">
        <f t="shared" si="1"/>
        <v>10</v>
      </c>
      <c r="O18" s="15">
        <f t="shared" si="2"/>
        <v>1417000</v>
      </c>
      <c r="P18">
        <f t="shared" si="3"/>
        <v>0.10419415086436096</v>
      </c>
      <c r="Q18">
        <f t="shared" si="4"/>
        <v>1.8899346658141558</v>
      </c>
    </row>
    <row r="19" spans="1:21" x14ac:dyDescent="0.25">
      <c r="A19" s="3" t="s">
        <v>19</v>
      </c>
      <c r="B19" s="3" t="s">
        <v>20</v>
      </c>
      <c r="C19" s="4">
        <v>2013</v>
      </c>
      <c r="D19" s="4">
        <v>9</v>
      </c>
      <c r="E19" s="4">
        <v>1</v>
      </c>
      <c r="F19" s="5">
        <v>3</v>
      </c>
      <c r="G19" s="8">
        <v>41334</v>
      </c>
      <c r="H19" s="3">
        <v>30</v>
      </c>
      <c r="I19" s="3">
        <v>60</v>
      </c>
      <c r="J19" s="3">
        <v>0.15495086899999999</v>
      </c>
      <c r="K19" s="3"/>
      <c r="L19" s="3">
        <v>1.773306878406</v>
      </c>
      <c r="M19" s="15">
        <f t="shared" si="0"/>
        <v>1341</v>
      </c>
      <c r="N19" s="15">
        <f t="shared" si="1"/>
        <v>30</v>
      </c>
      <c r="O19" s="15">
        <f t="shared" si="2"/>
        <v>4023000</v>
      </c>
      <c r="P19">
        <f t="shared" si="3"/>
        <v>0</v>
      </c>
      <c r="Q19">
        <f t="shared" si="4"/>
        <v>7.1340135718273379</v>
      </c>
    </row>
    <row r="20" spans="1:21" x14ac:dyDescent="0.25">
      <c r="A20" s="3" t="s">
        <v>19</v>
      </c>
      <c r="B20" s="3" t="s">
        <v>20</v>
      </c>
      <c r="C20" s="4">
        <v>2013</v>
      </c>
      <c r="D20" s="4">
        <v>9</v>
      </c>
      <c r="E20" s="4">
        <v>1</v>
      </c>
      <c r="F20" s="5">
        <v>3</v>
      </c>
      <c r="G20" s="8">
        <v>41334</v>
      </c>
      <c r="H20" s="3">
        <v>60</v>
      </c>
      <c r="I20" s="3">
        <v>90</v>
      </c>
      <c r="J20" s="3">
        <v>0.13331684399999999</v>
      </c>
      <c r="K20" s="3"/>
      <c r="L20" s="3">
        <v>2.5588328797200002</v>
      </c>
      <c r="M20" s="15">
        <f t="shared" si="0"/>
        <v>1391</v>
      </c>
      <c r="N20" s="15">
        <f t="shared" si="1"/>
        <v>30</v>
      </c>
      <c r="O20" s="15">
        <f t="shared" si="2"/>
        <v>4173000</v>
      </c>
      <c r="P20">
        <f t="shared" si="3"/>
        <v>0</v>
      </c>
      <c r="Q20">
        <f t="shared" si="4"/>
        <v>10.678009607071559</v>
      </c>
    </row>
    <row r="21" spans="1:21" x14ac:dyDescent="0.25">
      <c r="A21" s="3" t="s">
        <v>19</v>
      </c>
      <c r="B21" s="3" t="s">
        <v>20</v>
      </c>
      <c r="C21" s="4">
        <v>2013</v>
      </c>
      <c r="D21" s="4">
        <v>9</v>
      </c>
      <c r="E21" s="4">
        <v>1</v>
      </c>
      <c r="F21" s="5">
        <v>3</v>
      </c>
      <c r="G21" s="8">
        <v>41334</v>
      </c>
      <c r="H21" s="3">
        <v>90</v>
      </c>
      <c r="I21" s="3">
        <v>120</v>
      </c>
      <c r="J21" s="3">
        <v>0.12120352</v>
      </c>
      <c r="K21" s="3"/>
      <c r="L21" s="3">
        <v>1.6056164254200003</v>
      </c>
      <c r="M21" s="15">
        <f t="shared" si="0"/>
        <v>1400</v>
      </c>
      <c r="N21" s="15">
        <f t="shared" si="1"/>
        <v>30</v>
      </c>
      <c r="O21" s="15">
        <f t="shared" si="2"/>
        <v>4200000</v>
      </c>
      <c r="P21">
        <f t="shared" si="3"/>
        <v>0</v>
      </c>
      <c r="Q21">
        <f t="shared" si="4"/>
        <v>6.7435889867640002</v>
      </c>
    </row>
    <row r="22" spans="1:21" x14ac:dyDescent="0.25">
      <c r="A22" s="3" t="s">
        <v>19</v>
      </c>
      <c r="B22" s="3" t="s">
        <v>20</v>
      </c>
      <c r="C22" s="4">
        <v>2013</v>
      </c>
      <c r="D22" s="4">
        <v>9</v>
      </c>
      <c r="E22" s="4">
        <v>1</v>
      </c>
      <c r="F22" s="5">
        <v>3</v>
      </c>
      <c r="G22" s="8">
        <v>41334</v>
      </c>
      <c r="H22" s="3">
        <v>120</v>
      </c>
      <c r="I22" s="3">
        <v>150</v>
      </c>
      <c r="J22" s="3">
        <v>0.114583333</v>
      </c>
      <c r="K22" s="3"/>
      <c r="L22" s="3">
        <v>1.5132604168079999</v>
      </c>
      <c r="M22" s="15">
        <f t="shared" si="0"/>
        <v>0</v>
      </c>
      <c r="N22" s="15">
        <f t="shared" si="1"/>
        <v>30</v>
      </c>
      <c r="O22" s="15">
        <f t="shared" si="2"/>
        <v>0</v>
      </c>
      <c r="P22">
        <f t="shared" si="3"/>
        <v>0</v>
      </c>
      <c r="Q22">
        <f t="shared" si="4"/>
        <v>0</v>
      </c>
    </row>
    <row r="23" spans="1:21" x14ac:dyDescent="0.25">
      <c r="A23" s="3" t="s">
        <v>19</v>
      </c>
      <c r="B23" s="3" t="s">
        <v>20</v>
      </c>
      <c r="C23" s="4">
        <v>2013</v>
      </c>
      <c r="D23" s="4">
        <v>3</v>
      </c>
      <c r="E23" s="4">
        <v>1</v>
      </c>
      <c r="F23" s="5">
        <v>4</v>
      </c>
      <c r="G23" s="8">
        <v>41334</v>
      </c>
      <c r="H23" s="3">
        <v>0</v>
      </c>
      <c r="I23" s="3">
        <v>10</v>
      </c>
      <c r="J23" s="3">
        <v>0.242128122</v>
      </c>
      <c r="K23" s="3">
        <v>1.2575476946194402</v>
      </c>
      <c r="L23" s="3">
        <v>5.2442967792160005</v>
      </c>
      <c r="M23" s="15">
        <f t="shared" si="0"/>
        <v>1417</v>
      </c>
      <c r="N23" s="15">
        <f t="shared" si="1"/>
        <v>10</v>
      </c>
      <c r="O23" s="15">
        <f t="shared" si="2"/>
        <v>1417000</v>
      </c>
      <c r="P23">
        <f t="shared" si="3"/>
        <v>1.7819450832757466</v>
      </c>
      <c r="Q23">
        <f t="shared" si="4"/>
        <v>7.4311685361490722</v>
      </c>
      <c r="R23">
        <f>SUM(P23:P29)</f>
        <v>3.3811527382286193</v>
      </c>
      <c r="S23">
        <f>SUM(Q23:Q29)</f>
        <v>52.335768206137786</v>
      </c>
      <c r="T23">
        <v>3.3811527382286193</v>
      </c>
      <c r="U23">
        <v>52.335768206137786</v>
      </c>
    </row>
    <row r="24" spans="1:21" x14ac:dyDescent="0.25">
      <c r="A24" s="3" t="s">
        <v>19</v>
      </c>
      <c r="B24" s="3" t="s">
        <v>20</v>
      </c>
      <c r="C24" s="4">
        <v>2013</v>
      </c>
      <c r="D24" s="4">
        <v>3</v>
      </c>
      <c r="E24" s="4">
        <v>1</v>
      </c>
      <c r="F24" s="5">
        <v>4</v>
      </c>
      <c r="G24" s="8">
        <v>41334</v>
      </c>
      <c r="H24" s="3">
        <v>10</v>
      </c>
      <c r="I24" s="3">
        <v>20</v>
      </c>
      <c r="J24" s="3">
        <v>0.20351085999999999</v>
      </c>
      <c r="K24" s="3">
        <v>0.56940337602016</v>
      </c>
      <c r="L24" s="3">
        <v>2.4681799565390001</v>
      </c>
      <c r="M24" s="15">
        <f t="shared" si="0"/>
        <v>1417</v>
      </c>
      <c r="N24" s="15">
        <f t="shared" si="1"/>
        <v>10</v>
      </c>
      <c r="O24" s="15">
        <f t="shared" si="2"/>
        <v>1417000</v>
      </c>
      <c r="P24">
        <f t="shared" si="3"/>
        <v>0.80684458382056679</v>
      </c>
      <c r="Q24">
        <f t="shared" si="4"/>
        <v>3.4974109984157629</v>
      </c>
    </row>
    <row r="25" spans="1:21" x14ac:dyDescent="0.25">
      <c r="A25" s="3" t="s">
        <v>19</v>
      </c>
      <c r="B25" s="3" t="s">
        <v>20</v>
      </c>
      <c r="C25" s="4">
        <v>2013</v>
      </c>
      <c r="D25" s="4">
        <v>3</v>
      </c>
      <c r="E25" s="4">
        <v>1</v>
      </c>
      <c r="F25" s="5">
        <v>4</v>
      </c>
      <c r="G25" s="8">
        <v>41334</v>
      </c>
      <c r="H25" s="3">
        <v>20</v>
      </c>
      <c r="I25" s="3">
        <v>30</v>
      </c>
      <c r="J25" s="3">
        <v>0.16753211300000001</v>
      </c>
      <c r="K25" s="3">
        <v>0.55918353643775998</v>
      </c>
      <c r="L25" s="3">
        <v>2.2896734078400001</v>
      </c>
      <c r="M25" s="15">
        <f t="shared" si="0"/>
        <v>1417</v>
      </c>
      <c r="N25" s="15">
        <f t="shared" si="1"/>
        <v>10</v>
      </c>
      <c r="O25" s="15">
        <f t="shared" si="2"/>
        <v>1417000</v>
      </c>
      <c r="P25">
        <f t="shared" si="3"/>
        <v>0.79236307113230586</v>
      </c>
      <c r="Q25">
        <f t="shared" si="4"/>
        <v>3.2444672189092798</v>
      </c>
    </row>
    <row r="26" spans="1:21" x14ac:dyDescent="0.25">
      <c r="A26" s="3" t="s">
        <v>19</v>
      </c>
      <c r="B26" s="3" t="s">
        <v>20</v>
      </c>
      <c r="C26" s="4">
        <v>2013</v>
      </c>
      <c r="D26" s="4">
        <v>3</v>
      </c>
      <c r="E26" s="4">
        <v>1</v>
      </c>
      <c r="F26" s="5">
        <v>4</v>
      </c>
      <c r="G26" s="8">
        <v>41334</v>
      </c>
      <c r="H26" s="3">
        <v>30</v>
      </c>
      <c r="I26" s="3">
        <v>60</v>
      </c>
      <c r="J26" s="3">
        <v>0.158253752</v>
      </c>
      <c r="K26" s="3"/>
      <c r="L26" s="3">
        <v>3.1251630283499998</v>
      </c>
      <c r="M26" s="15">
        <f t="shared" si="0"/>
        <v>1341</v>
      </c>
      <c r="N26" s="15">
        <f t="shared" si="1"/>
        <v>30</v>
      </c>
      <c r="O26" s="15">
        <f t="shared" si="2"/>
        <v>4023000</v>
      </c>
      <c r="P26">
        <f t="shared" si="3"/>
        <v>0</v>
      </c>
      <c r="Q26">
        <f t="shared" si="4"/>
        <v>12.57253086305205</v>
      </c>
    </row>
    <row r="27" spans="1:21" x14ac:dyDescent="0.25">
      <c r="A27" s="3" t="s">
        <v>19</v>
      </c>
      <c r="B27" s="3" t="s">
        <v>20</v>
      </c>
      <c r="C27" s="4">
        <v>2013</v>
      </c>
      <c r="D27" s="4">
        <v>3</v>
      </c>
      <c r="E27" s="4">
        <v>1</v>
      </c>
      <c r="F27" s="5">
        <v>4</v>
      </c>
      <c r="G27" s="8">
        <v>41334</v>
      </c>
      <c r="H27" s="3">
        <v>60</v>
      </c>
      <c r="I27" s="3">
        <v>90</v>
      </c>
      <c r="J27" s="3">
        <v>0.13243859199999999</v>
      </c>
      <c r="K27" s="3"/>
      <c r="L27" s="3">
        <v>4.7733178023839997</v>
      </c>
      <c r="M27" s="15">
        <f t="shared" si="0"/>
        <v>1391</v>
      </c>
      <c r="N27" s="15">
        <f t="shared" si="1"/>
        <v>30</v>
      </c>
      <c r="O27" s="15">
        <f t="shared" si="2"/>
        <v>4173000</v>
      </c>
      <c r="P27">
        <f t="shared" si="3"/>
        <v>0</v>
      </c>
      <c r="Q27">
        <f t="shared" si="4"/>
        <v>19.919055189348427</v>
      </c>
    </row>
    <row r="28" spans="1:21" x14ac:dyDescent="0.25">
      <c r="A28" s="3" t="s">
        <v>19</v>
      </c>
      <c r="B28" s="3" t="s">
        <v>20</v>
      </c>
      <c r="C28" s="4">
        <v>2013</v>
      </c>
      <c r="D28" s="4">
        <v>3</v>
      </c>
      <c r="E28" s="4">
        <v>1</v>
      </c>
      <c r="F28" s="5">
        <v>4</v>
      </c>
      <c r="G28" s="8">
        <v>41334</v>
      </c>
      <c r="H28" s="3">
        <v>90</v>
      </c>
      <c r="I28" s="3">
        <v>120</v>
      </c>
      <c r="J28" s="3">
        <v>8.5502808E-2</v>
      </c>
      <c r="K28" s="3"/>
      <c r="L28" s="3">
        <v>1.350270333396</v>
      </c>
      <c r="M28" s="15">
        <f t="shared" si="0"/>
        <v>1400</v>
      </c>
      <c r="N28" s="15">
        <f t="shared" si="1"/>
        <v>30</v>
      </c>
      <c r="O28" s="15">
        <f t="shared" si="2"/>
        <v>4200000</v>
      </c>
      <c r="P28">
        <f t="shared" si="3"/>
        <v>0</v>
      </c>
      <c r="Q28">
        <f t="shared" si="4"/>
        <v>5.6711354002631991</v>
      </c>
    </row>
    <row r="29" spans="1:21" x14ac:dyDescent="0.25">
      <c r="A29" s="3" t="s">
        <v>19</v>
      </c>
      <c r="B29" s="3" t="s">
        <v>20</v>
      </c>
      <c r="C29" s="4">
        <v>2013</v>
      </c>
      <c r="D29" s="4">
        <v>3</v>
      </c>
      <c r="E29" s="4">
        <v>1</v>
      </c>
      <c r="F29" s="5">
        <v>4</v>
      </c>
      <c r="G29" s="8">
        <v>41334</v>
      </c>
      <c r="H29" s="3">
        <v>120</v>
      </c>
      <c r="I29" s="3">
        <v>150</v>
      </c>
      <c r="J29" s="3">
        <v>6.7212720000000004E-2</v>
      </c>
      <c r="K29" s="3"/>
      <c r="L29" s="3">
        <v>0.25413439333179999</v>
      </c>
      <c r="M29" s="15">
        <f t="shared" si="0"/>
        <v>0</v>
      </c>
      <c r="N29" s="15">
        <f t="shared" si="1"/>
        <v>30</v>
      </c>
      <c r="O29" s="15">
        <f t="shared" si="2"/>
        <v>0</v>
      </c>
      <c r="P29">
        <f t="shared" si="3"/>
        <v>0</v>
      </c>
      <c r="Q29">
        <f t="shared" si="4"/>
        <v>0</v>
      </c>
    </row>
    <row r="30" spans="1:21" x14ac:dyDescent="0.25">
      <c r="A30" s="3" t="s">
        <v>19</v>
      </c>
      <c r="B30" s="3" t="s">
        <v>20</v>
      </c>
      <c r="C30" s="4">
        <v>2013</v>
      </c>
      <c r="D30" s="4">
        <v>13</v>
      </c>
      <c r="E30" s="4">
        <v>1</v>
      </c>
      <c r="F30" s="5">
        <v>5</v>
      </c>
      <c r="G30" s="8">
        <v>41334</v>
      </c>
      <c r="H30" s="3">
        <v>0</v>
      </c>
      <c r="I30" s="3">
        <v>10</v>
      </c>
      <c r="J30" s="3">
        <v>0.23185143499999999</v>
      </c>
      <c r="K30" s="3">
        <v>2.9887068695257604</v>
      </c>
      <c r="L30" s="3">
        <v>4.8388383046960008</v>
      </c>
      <c r="M30" s="15">
        <f t="shared" si="0"/>
        <v>1417</v>
      </c>
      <c r="N30" s="15">
        <f t="shared" si="1"/>
        <v>10</v>
      </c>
      <c r="O30" s="15">
        <f t="shared" si="2"/>
        <v>1417000</v>
      </c>
      <c r="P30">
        <f t="shared" si="3"/>
        <v>4.2349976341180025</v>
      </c>
      <c r="Q30">
        <f t="shared" si="4"/>
        <v>6.8566338777542324</v>
      </c>
      <c r="R30">
        <f>SUM(P30:P36)</f>
        <v>5.4056458704188186</v>
      </c>
      <c r="S30">
        <f>SUM(Q30:Q36)</f>
        <v>32.362941040550446</v>
      </c>
      <c r="T30">
        <v>5.4056458704188186</v>
      </c>
      <c r="U30">
        <v>32.362941040550446</v>
      </c>
    </row>
    <row r="31" spans="1:21" x14ac:dyDescent="0.25">
      <c r="A31" s="3" t="s">
        <v>19</v>
      </c>
      <c r="B31" s="3" t="s">
        <v>20</v>
      </c>
      <c r="C31" s="4">
        <v>2013</v>
      </c>
      <c r="D31" s="4">
        <v>13</v>
      </c>
      <c r="E31" s="4">
        <v>1</v>
      </c>
      <c r="F31" s="5">
        <v>5</v>
      </c>
      <c r="G31" s="8">
        <v>41334</v>
      </c>
      <c r="H31" s="3">
        <v>10</v>
      </c>
      <c r="I31" s="3">
        <v>20</v>
      </c>
      <c r="J31" s="3">
        <v>0.19211700500000001</v>
      </c>
      <c r="K31" s="3">
        <v>0.52686477443339985</v>
      </c>
      <c r="L31" s="3">
        <v>2.306194224165</v>
      </c>
      <c r="M31" s="15">
        <f t="shared" si="0"/>
        <v>1417</v>
      </c>
      <c r="N31" s="15">
        <f t="shared" si="1"/>
        <v>10</v>
      </c>
      <c r="O31" s="15">
        <f t="shared" si="2"/>
        <v>1417000</v>
      </c>
      <c r="P31">
        <f t="shared" si="3"/>
        <v>0.74656738537212763</v>
      </c>
      <c r="Q31">
        <f t="shared" si="4"/>
        <v>3.2678772156418048</v>
      </c>
    </row>
    <row r="32" spans="1:21" x14ac:dyDescent="0.25">
      <c r="A32" s="3" t="s">
        <v>19</v>
      </c>
      <c r="B32" s="3" t="s">
        <v>20</v>
      </c>
      <c r="C32" s="4">
        <v>2013</v>
      </c>
      <c r="D32" s="4">
        <v>13</v>
      </c>
      <c r="E32" s="4">
        <v>1</v>
      </c>
      <c r="F32" s="5">
        <v>5</v>
      </c>
      <c r="G32" s="8">
        <v>41334</v>
      </c>
      <c r="H32">
        <v>20</v>
      </c>
      <c r="I32">
        <v>30</v>
      </c>
      <c r="J32">
        <v>0.157043236</v>
      </c>
      <c r="K32">
        <v>0.29928076988616004</v>
      </c>
      <c r="L32">
        <v>1.3639875407320001</v>
      </c>
      <c r="M32" s="15">
        <f t="shared" si="0"/>
        <v>1417</v>
      </c>
      <c r="N32" s="15">
        <f t="shared" si="1"/>
        <v>10</v>
      </c>
      <c r="O32" s="15">
        <f t="shared" si="2"/>
        <v>1417000</v>
      </c>
      <c r="P32">
        <f t="shared" si="3"/>
        <v>0.42408085092868875</v>
      </c>
      <c r="Q32">
        <f t="shared" si="4"/>
        <v>1.9327703452172442</v>
      </c>
    </row>
    <row r="33" spans="1:21" x14ac:dyDescent="0.25">
      <c r="A33" s="3" t="s">
        <v>19</v>
      </c>
      <c r="B33" s="3" t="s">
        <v>20</v>
      </c>
      <c r="C33" s="4">
        <v>2013</v>
      </c>
      <c r="D33" s="4">
        <v>13</v>
      </c>
      <c r="E33" s="4">
        <v>1</v>
      </c>
      <c r="F33" s="5">
        <v>5</v>
      </c>
      <c r="G33" s="8">
        <v>41334</v>
      </c>
      <c r="H33">
        <v>30</v>
      </c>
      <c r="I33">
        <v>60</v>
      </c>
      <c r="J33">
        <v>0.15687317200000001</v>
      </c>
      <c r="L33">
        <v>1.3338837187400001</v>
      </c>
      <c r="M33" s="15">
        <f t="shared" si="0"/>
        <v>1341</v>
      </c>
      <c r="N33" s="15">
        <f t="shared" si="1"/>
        <v>30</v>
      </c>
      <c r="O33" s="15">
        <f t="shared" si="2"/>
        <v>4023000</v>
      </c>
      <c r="P33">
        <f t="shared" si="3"/>
        <v>0</v>
      </c>
      <c r="Q33">
        <f t="shared" si="4"/>
        <v>5.3662142004910205</v>
      </c>
    </row>
    <row r="34" spans="1:21" x14ac:dyDescent="0.25">
      <c r="A34" s="3" t="s">
        <v>19</v>
      </c>
      <c r="B34" s="3" t="s">
        <v>20</v>
      </c>
      <c r="C34" s="4">
        <v>2013</v>
      </c>
      <c r="D34" s="4">
        <v>13</v>
      </c>
      <c r="E34" s="4">
        <v>1</v>
      </c>
      <c r="F34" s="5">
        <v>5</v>
      </c>
      <c r="G34" s="8">
        <v>41334</v>
      </c>
      <c r="H34">
        <v>60</v>
      </c>
      <c r="I34">
        <v>90</v>
      </c>
      <c r="J34">
        <v>0.14125560500000001</v>
      </c>
      <c r="L34">
        <v>2.3650033630019998</v>
      </c>
      <c r="M34" s="15">
        <f t="shared" si="0"/>
        <v>1391</v>
      </c>
      <c r="N34" s="15">
        <f t="shared" si="1"/>
        <v>30</v>
      </c>
      <c r="O34" s="15">
        <f t="shared" si="2"/>
        <v>4173000</v>
      </c>
      <c r="P34">
        <f t="shared" si="3"/>
        <v>0</v>
      </c>
      <c r="Q34">
        <f t="shared" si="4"/>
        <v>9.8691590338073443</v>
      </c>
    </row>
    <row r="35" spans="1:21" x14ac:dyDescent="0.25">
      <c r="A35" s="3" t="s">
        <v>19</v>
      </c>
      <c r="B35" s="3" t="s">
        <v>20</v>
      </c>
      <c r="C35" s="4">
        <v>2013</v>
      </c>
      <c r="D35" s="4">
        <v>13</v>
      </c>
      <c r="E35" s="4">
        <v>1</v>
      </c>
      <c r="F35" s="5">
        <v>5</v>
      </c>
      <c r="G35" s="8">
        <v>41334</v>
      </c>
      <c r="H35">
        <v>90</v>
      </c>
      <c r="I35">
        <v>120</v>
      </c>
      <c r="J35">
        <v>0.11708099399999999</v>
      </c>
      <c r="L35">
        <v>1.2072110399139999</v>
      </c>
      <c r="M35" s="15">
        <f t="shared" si="0"/>
        <v>1400</v>
      </c>
      <c r="N35" s="15">
        <f t="shared" si="1"/>
        <v>30</v>
      </c>
      <c r="O35" s="15">
        <f t="shared" si="2"/>
        <v>4200000</v>
      </c>
      <c r="P35">
        <f t="shared" si="3"/>
        <v>0</v>
      </c>
      <c r="Q35">
        <f t="shared" si="4"/>
        <v>5.0702863676387988</v>
      </c>
    </row>
    <row r="36" spans="1:21" x14ac:dyDescent="0.25">
      <c r="A36" s="3" t="s">
        <v>19</v>
      </c>
      <c r="B36" s="3" t="s">
        <v>20</v>
      </c>
      <c r="C36" s="4">
        <v>2013</v>
      </c>
      <c r="D36" s="4">
        <v>13</v>
      </c>
      <c r="E36" s="4">
        <v>1</v>
      </c>
      <c r="F36" s="5">
        <v>5</v>
      </c>
      <c r="G36" s="8">
        <v>41334</v>
      </c>
      <c r="H36">
        <v>120</v>
      </c>
      <c r="I36">
        <v>150</v>
      </c>
      <c r="J36">
        <v>0.10391363000000001</v>
      </c>
      <c r="L36">
        <v>1.0159676112959999</v>
      </c>
      <c r="M36" s="15">
        <f t="shared" si="0"/>
        <v>0</v>
      </c>
      <c r="N36" s="15">
        <f t="shared" si="1"/>
        <v>30</v>
      </c>
      <c r="O36" s="15">
        <f t="shared" si="2"/>
        <v>0</v>
      </c>
      <c r="P36">
        <f t="shared" si="3"/>
        <v>0</v>
      </c>
      <c r="Q36">
        <f t="shared" si="4"/>
        <v>0</v>
      </c>
    </row>
    <row r="37" spans="1:21" x14ac:dyDescent="0.25">
      <c r="A37" s="3" t="s">
        <v>19</v>
      </c>
      <c r="B37" s="3" t="s">
        <v>20</v>
      </c>
      <c r="C37" s="4">
        <v>2013</v>
      </c>
      <c r="D37" s="4">
        <v>11</v>
      </c>
      <c r="E37" s="4">
        <v>1</v>
      </c>
      <c r="F37" s="5">
        <v>6</v>
      </c>
      <c r="G37" s="8">
        <v>41334</v>
      </c>
      <c r="H37" s="15">
        <v>0</v>
      </c>
      <c r="I37" s="15">
        <v>10</v>
      </c>
      <c r="J37" s="15">
        <v>0.20115734399999999</v>
      </c>
      <c r="K37" s="15">
        <v>2.9524151558560798</v>
      </c>
      <c r="L37" s="15">
        <v>2.8893186829950004</v>
      </c>
      <c r="M37" s="15">
        <f t="shared" si="0"/>
        <v>1417</v>
      </c>
      <c r="N37" s="15">
        <f t="shared" si="1"/>
        <v>10</v>
      </c>
      <c r="O37" s="15">
        <f t="shared" si="2"/>
        <v>1417000</v>
      </c>
      <c r="P37">
        <f t="shared" si="3"/>
        <v>4.1835722758480651</v>
      </c>
      <c r="Q37">
        <f t="shared" si="4"/>
        <v>4.0941645738039156</v>
      </c>
      <c r="R37">
        <f>SUM(P37:P43)</f>
        <v>5.7422409537908079</v>
      </c>
      <c r="S37">
        <f>SUM(Q37:Q43)</f>
        <v>26.411972763003025</v>
      </c>
      <c r="T37">
        <v>5.7422409537908079</v>
      </c>
      <c r="U37">
        <v>26.411972763003025</v>
      </c>
    </row>
    <row r="38" spans="1:21" x14ac:dyDescent="0.25">
      <c r="A38" s="3" t="s">
        <v>19</v>
      </c>
      <c r="B38" s="3" t="s">
        <v>20</v>
      </c>
      <c r="C38" s="4">
        <v>2013</v>
      </c>
      <c r="D38" s="4">
        <v>11</v>
      </c>
      <c r="E38" s="4">
        <v>1</v>
      </c>
      <c r="F38" s="5">
        <v>6</v>
      </c>
      <c r="G38" s="8">
        <v>41334</v>
      </c>
      <c r="H38">
        <v>10</v>
      </c>
      <c r="I38">
        <v>20</v>
      </c>
      <c r="J38">
        <v>0.182101977</v>
      </c>
      <c r="K38">
        <v>0.64926881723984009</v>
      </c>
      <c r="L38">
        <v>1.236021505444</v>
      </c>
      <c r="M38" s="15">
        <f t="shared" si="0"/>
        <v>1417</v>
      </c>
      <c r="N38" s="15">
        <f t="shared" si="1"/>
        <v>10</v>
      </c>
      <c r="O38" s="15">
        <f t="shared" si="2"/>
        <v>1417000</v>
      </c>
      <c r="P38">
        <f t="shared" si="3"/>
        <v>0.92001391402885335</v>
      </c>
      <c r="Q38">
        <f t="shared" si="4"/>
        <v>1.751442473214148</v>
      </c>
    </row>
    <row r="39" spans="1:21" x14ac:dyDescent="0.25">
      <c r="A39" s="3" t="s">
        <v>19</v>
      </c>
      <c r="B39" s="3" t="s">
        <v>20</v>
      </c>
      <c r="C39" s="4">
        <v>2013</v>
      </c>
      <c r="D39" s="4">
        <v>11</v>
      </c>
      <c r="E39" s="4">
        <v>1</v>
      </c>
      <c r="F39" s="5">
        <v>6</v>
      </c>
      <c r="G39" s="8">
        <v>41334</v>
      </c>
      <c r="H39">
        <v>20</v>
      </c>
      <c r="I39">
        <v>30</v>
      </c>
      <c r="J39">
        <v>0.16045168100000001</v>
      </c>
      <c r="K39">
        <v>0.45070907827373996</v>
      </c>
      <c r="L39">
        <v>1.168986081978</v>
      </c>
      <c r="M39" s="15">
        <f t="shared" si="0"/>
        <v>1417</v>
      </c>
      <c r="N39" s="15">
        <f t="shared" si="1"/>
        <v>10</v>
      </c>
      <c r="O39" s="15">
        <f t="shared" si="2"/>
        <v>1417000</v>
      </c>
      <c r="P39">
        <f t="shared" si="3"/>
        <v>0.63865476391388953</v>
      </c>
      <c r="Q39">
        <f t="shared" si="4"/>
        <v>1.6564532781628261</v>
      </c>
    </row>
    <row r="40" spans="1:21" x14ac:dyDescent="0.25">
      <c r="A40" s="3" t="s">
        <v>19</v>
      </c>
      <c r="B40" s="3" t="s">
        <v>20</v>
      </c>
      <c r="C40" s="4">
        <v>2013</v>
      </c>
      <c r="D40" s="4">
        <v>11</v>
      </c>
      <c r="E40" s="4">
        <v>1</v>
      </c>
      <c r="F40" s="5">
        <v>6</v>
      </c>
      <c r="G40" s="8">
        <v>41334</v>
      </c>
      <c r="H40">
        <v>30</v>
      </c>
      <c r="I40">
        <v>60</v>
      </c>
      <c r="J40">
        <v>0.15957120999999999</v>
      </c>
      <c r="L40">
        <v>1.3675663092580002</v>
      </c>
      <c r="M40" s="15">
        <f t="shared" si="0"/>
        <v>1341</v>
      </c>
      <c r="N40" s="15">
        <f t="shared" si="1"/>
        <v>30</v>
      </c>
      <c r="O40" s="15">
        <f t="shared" si="2"/>
        <v>4023000</v>
      </c>
      <c r="P40">
        <f t="shared" si="3"/>
        <v>0</v>
      </c>
      <c r="Q40">
        <f t="shared" si="4"/>
        <v>5.5017192621449338</v>
      </c>
    </row>
    <row r="41" spans="1:21" x14ac:dyDescent="0.25">
      <c r="A41" s="3" t="s">
        <v>19</v>
      </c>
      <c r="B41" s="3" t="s">
        <v>20</v>
      </c>
      <c r="C41" s="4">
        <v>2013</v>
      </c>
      <c r="D41" s="4">
        <v>11</v>
      </c>
      <c r="E41" s="4">
        <v>1</v>
      </c>
      <c r="F41" s="5">
        <v>6</v>
      </c>
      <c r="G41" s="8">
        <v>41334</v>
      </c>
      <c r="H41">
        <v>60</v>
      </c>
      <c r="I41">
        <v>90</v>
      </c>
      <c r="J41">
        <v>0.14896988899999999</v>
      </c>
      <c r="L41">
        <v>2.2805911252739999</v>
      </c>
      <c r="M41" s="15">
        <f t="shared" si="0"/>
        <v>1391</v>
      </c>
      <c r="N41" s="15">
        <f t="shared" si="1"/>
        <v>30</v>
      </c>
      <c r="O41" s="15">
        <f t="shared" si="2"/>
        <v>4173000</v>
      </c>
      <c r="P41">
        <f t="shared" si="3"/>
        <v>0</v>
      </c>
      <c r="Q41">
        <f t="shared" si="4"/>
        <v>9.5169067657684003</v>
      </c>
    </row>
    <row r="42" spans="1:21" x14ac:dyDescent="0.25">
      <c r="A42" s="3" t="s">
        <v>19</v>
      </c>
      <c r="B42" s="3" t="s">
        <v>20</v>
      </c>
      <c r="C42" s="4">
        <v>2013</v>
      </c>
      <c r="D42" s="4">
        <v>11</v>
      </c>
      <c r="E42" s="4">
        <v>1</v>
      </c>
      <c r="F42" s="5">
        <v>6</v>
      </c>
      <c r="G42" s="8">
        <v>41334</v>
      </c>
      <c r="H42">
        <v>90</v>
      </c>
      <c r="I42">
        <v>120</v>
      </c>
      <c r="J42">
        <v>0.14738857</v>
      </c>
      <c r="L42">
        <v>0.92649676426400007</v>
      </c>
      <c r="M42" s="15">
        <f t="shared" si="0"/>
        <v>1400</v>
      </c>
      <c r="N42" s="15">
        <f t="shared" si="1"/>
        <v>30</v>
      </c>
      <c r="O42" s="15">
        <f t="shared" si="2"/>
        <v>4200000</v>
      </c>
      <c r="P42">
        <f t="shared" si="3"/>
        <v>0</v>
      </c>
      <c r="Q42">
        <f t="shared" si="4"/>
        <v>3.8912864099088003</v>
      </c>
    </row>
    <row r="43" spans="1:21" x14ac:dyDescent="0.25">
      <c r="A43" s="3" t="s">
        <v>19</v>
      </c>
      <c r="B43" s="3" t="s">
        <v>20</v>
      </c>
      <c r="C43" s="4">
        <v>2013</v>
      </c>
      <c r="D43" s="4">
        <v>11</v>
      </c>
      <c r="E43" s="4">
        <v>1</v>
      </c>
      <c r="F43" s="5">
        <v>6</v>
      </c>
      <c r="G43" s="8">
        <v>41334</v>
      </c>
      <c r="H43">
        <v>120</v>
      </c>
      <c r="I43">
        <v>150</v>
      </c>
      <c r="J43">
        <v>0.136763897</v>
      </c>
      <c r="L43">
        <v>0.49220129333200002</v>
      </c>
      <c r="M43" s="15">
        <f t="shared" si="0"/>
        <v>0</v>
      </c>
      <c r="N43" s="15">
        <f t="shared" si="1"/>
        <v>30</v>
      </c>
      <c r="O43" s="15">
        <f t="shared" si="2"/>
        <v>0</v>
      </c>
      <c r="P43">
        <f t="shared" si="3"/>
        <v>0</v>
      </c>
      <c r="Q43">
        <f t="shared" si="4"/>
        <v>0</v>
      </c>
    </row>
    <row r="44" spans="1:21" x14ac:dyDescent="0.25">
      <c r="A44" s="3" t="s">
        <v>19</v>
      </c>
      <c r="B44" s="3" t="s">
        <v>20</v>
      </c>
      <c r="C44" s="4">
        <v>2013</v>
      </c>
      <c r="D44" s="4">
        <v>12</v>
      </c>
      <c r="E44" s="4">
        <v>1</v>
      </c>
      <c r="F44" s="5">
        <v>7</v>
      </c>
      <c r="G44" s="8">
        <v>41334</v>
      </c>
      <c r="H44" s="15">
        <v>0</v>
      </c>
      <c r="I44" s="15">
        <v>10</v>
      </c>
      <c r="J44" s="15">
        <v>0.23683380600000001</v>
      </c>
      <c r="K44" s="15">
        <v>1.02480535696</v>
      </c>
      <c r="L44" s="15">
        <v>5.3579661520000004</v>
      </c>
      <c r="M44" s="15">
        <f t="shared" si="0"/>
        <v>1417</v>
      </c>
      <c r="N44" s="15">
        <f t="shared" si="1"/>
        <v>10</v>
      </c>
      <c r="O44" s="15">
        <f t="shared" si="2"/>
        <v>1417000</v>
      </c>
      <c r="P44">
        <f t="shared" si="3"/>
        <v>1.4521491908123199</v>
      </c>
      <c r="Q44">
        <f t="shared" si="4"/>
        <v>7.5922380373839999</v>
      </c>
      <c r="R44">
        <f>SUM(P44:P50)</f>
        <v>1.9939870673408442</v>
      </c>
      <c r="S44">
        <f>SUM(Q44:Q50)</f>
        <v>44.012767297076131</v>
      </c>
      <c r="T44">
        <v>1.9939870673408442</v>
      </c>
      <c r="U44">
        <v>44.012767297076131</v>
      </c>
    </row>
    <row r="45" spans="1:21" x14ac:dyDescent="0.25">
      <c r="A45" s="3" t="s">
        <v>19</v>
      </c>
      <c r="B45" s="3" t="s">
        <v>20</v>
      </c>
      <c r="C45" s="4">
        <v>2013</v>
      </c>
      <c r="D45" s="4">
        <v>12</v>
      </c>
      <c r="E45" s="4">
        <v>1</v>
      </c>
      <c r="F45" s="5">
        <v>7</v>
      </c>
      <c r="G45" s="8">
        <v>41334</v>
      </c>
      <c r="H45">
        <v>10</v>
      </c>
      <c r="I45">
        <v>20</v>
      </c>
      <c r="J45">
        <v>0.203236423</v>
      </c>
      <c r="K45">
        <v>0.19886142438052001</v>
      </c>
      <c r="L45">
        <v>2.4309922287860002</v>
      </c>
      <c r="M45" s="15">
        <f t="shared" si="0"/>
        <v>1417</v>
      </c>
      <c r="N45" s="15">
        <f t="shared" si="1"/>
        <v>10</v>
      </c>
      <c r="O45" s="15">
        <f t="shared" si="2"/>
        <v>1417000</v>
      </c>
      <c r="P45">
        <f t="shared" si="3"/>
        <v>0.28178663834719686</v>
      </c>
      <c r="Q45">
        <f t="shared" si="4"/>
        <v>3.4447159881897624</v>
      </c>
    </row>
    <row r="46" spans="1:21" x14ac:dyDescent="0.25">
      <c r="A46" s="3" t="s">
        <v>19</v>
      </c>
      <c r="B46" s="3" t="s">
        <v>20</v>
      </c>
      <c r="C46" s="4">
        <v>2013</v>
      </c>
      <c r="D46" s="4">
        <v>12</v>
      </c>
      <c r="E46" s="4">
        <v>1</v>
      </c>
      <c r="F46" s="5">
        <v>7</v>
      </c>
      <c r="G46" s="8">
        <v>41334</v>
      </c>
      <c r="H46">
        <v>20</v>
      </c>
      <c r="I46">
        <v>30</v>
      </c>
      <c r="J46">
        <v>0.176949942</v>
      </c>
      <c r="K46">
        <v>0.18352239815196</v>
      </c>
      <c r="L46">
        <v>1.7071850990880002</v>
      </c>
      <c r="M46" s="15">
        <f t="shared" si="0"/>
        <v>1417</v>
      </c>
      <c r="N46" s="15">
        <f t="shared" si="1"/>
        <v>10</v>
      </c>
      <c r="O46" s="15">
        <f t="shared" si="2"/>
        <v>1417000</v>
      </c>
      <c r="P46">
        <f t="shared" si="3"/>
        <v>0.2600512381813273</v>
      </c>
      <c r="Q46">
        <f t="shared" si="4"/>
        <v>2.4190812854076964</v>
      </c>
    </row>
    <row r="47" spans="1:21" x14ac:dyDescent="0.25">
      <c r="A47" s="3" t="s">
        <v>19</v>
      </c>
      <c r="B47" s="3" t="s">
        <v>20</v>
      </c>
      <c r="C47" s="4">
        <v>2013</v>
      </c>
      <c r="D47" s="4">
        <v>12</v>
      </c>
      <c r="E47" s="4">
        <v>1</v>
      </c>
      <c r="F47" s="5">
        <v>7</v>
      </c>
      <c r="G47" s="8">
        <v>41334</v>
      </c>
      <c r="H47">
        <v>30</v>
      </c>
      <c r="I47">
        <v>60</v>
      </c>
      <c r="J47">
        <v>0.15316380800000001</v>
      </c>
      <c r="L47">
        <v>3.7036357184700002</v>
      </c>
      <c r="M47" s="15">
        <f t="shared" si="0"/>
        <v>1341</v>
      </c>
      <c r="N47" s="15">
        <f t="shared" si="1"/>
        <v>30</v>
      </c>
      <c r="O47" s="15">
        <f t="shared" si="2"/>
        <v>4023000</v>
      </c>
      <c r="P47">
        <f t="shared" si="3"/>
        <v>0</v>
      </c>
      <c r="Q47">
        <f t="shared" si="4"/>
        <v>14.899726495404812</v>
      </c>
    </row>
    <row r="48" spans="1:21" x14ac:dyDescent="0.25">
      <c r="A48" s="3" t="s">
        <v>19</v>
      </c>
      <c r="B48" s="3" t="s">
        <v>20</v>
      </c>
      <c r="C48" s="4">
        <v>2013</v>
      </c>
      <c r="D48" s="4">
        <v>12</v>
      </c>
      <c r="E48" s="4">
        <v>1</v>
      </c>
      <c r="F48" s="5">
        <v>7</v>
      </c>
      <c r="G48" s="8">
        <v>41334</v>
      </c>
      <c r="H48">
        <v>60</v>
      </c>
      <c r="I48">
        <v>90</v>
      </c>
      <c r="J48">
        <v>0.135387224</v>
      </c>
      <c r="L48">
        <v>2.7688492084939997</v>
      </c>
      <c r="M48" s="15">
        <f t="shared" si="0"/>
        <v>1391</v>
      </c>
      <c r="N48" s="15">
        <f t="shared" si="1"/>
        <v>30</v>
      </c>
      <c r="O48" s="15">
        <f t="shared" si="2"/>
        <v>4173000</v>
      </c>
      <c r="P48">
        <f t="shared" si="3"/>
        <v>0</v>
      </c>
      <c r="Q48">
        <f t="shared" si="4"/>
        <v>11.554407747045461</v>
      </c>
    </row>
    <row r="49" spans="1:21" x14ac:dyDescent="0.25">
      <c r="A49" s="3" t="s">
        <v>19</v>
      </c>
      <c r="B49" s="3" t="s">
        <v>20</v>
      </c>
      <c r="C49" s="4">
        <v>2013</v>
      </c>
      <c r="D49" s="4">
        <v>12</v>
      </c>
      <c r="E49" s="4">
        <v>1</v>
      </c>
      <c r="F49" s="5">
        <v>7</v>
      </c>
      <c r="G49" s="8">
        <v>41334</v>
      </c>
      <c r="H49">
        <v>90</v>
      </c>
      <c r="I49">
        <v>120</v>
      </c>
      <c r="J49">
        <v>0.11131442499999999</v>
      </c>
      <c r="L49">
        <v>0.97680898658199999</v>
      </c>
      <c r="M49" s="15">
        <f t="shared" si="0"/>
        <v>1400</v>
      </c>
      <c r="N49" s="15">
        <f t="shared" si="1"/>
        <v>30</v>
      </c>
      <c r="O49" s="15">
        <f t="shared" si="2"/>
        <v>4200000</v>
      </c>
      <c r="P49">
        <f t="shared" si="3"/>
        <v>0</v>
      </c>
      <c r="Q49">
        <f t="shared" si="4"/>
        <v>4.1025977436443997</v>
      </c>
    </row>
    <row r="50" spans="1:21" x14ac:dyDescent="0.25">
      <c r="A50" s="3" t="s">
        <v>19</v>
      </c>
      <c r="B50" s="3" t="s">
        <v>20</v>
      </c>
      <c r="C50" s="4">
        <v>2013</v>
      </c>
      <c r="D50" s="4">
        <v>12</v>
      </c>
      <c r="E50" s="4">
        <v>1</v>
      </c>
      <c r="F50" s="5">
        <v>7</v>
      </c>
      <c r="G50" s="8">
        <v>41334</v>
      </c>
      <c r="H50">
        <v>120</v>
      </c>
      <c r="I50">
        <v>150</v>
      </c>
      <c r="J50">
        <v>9.3682504999999999E-2</v>
      </c>
      <c r="L50">
        <v>0.19951472734050002</v>
      </c>
      <c r="M50" s="15">
        <f t="shared" si="0"/>
        <v>0</v>
      </c>
      <c r="N50" s="15">
        <f t="shared" si="1"/>
        <v>30</v>
      </c>
      <c r="O50" s="15">
        <f t="shared" si="2"/>
        <v>0</v>
      </c>
      <c r="P50">
        <f t="shared" si="3"/>
        <v>0</v>
      </c>
      <c r="Q50">
        <f t="shared" si="4"/>
        <v>0</v>
      </c>
    </row>
    <row r="51" spans="1:21" x14ac:dyDescent="0.25">
      <c r="A51" s="3" t="s">
        <v>19</v>
      </c>
      <c r="B51" s="3" t="s">
        <v>20</v>
      </c>
      <c r="C51" s="4">
        <v>2013</v>
      </c>
      <c r="D51" s="4">
        <v>14</v>
      </c>
      <c r="E51" s="4">
        <v>1</v>
      </c>
      <c r="F51" s="5">
        <v>8</v>
      </c>
      <c r="G51" s="8">
        <v>41334</v>
      </c>
      <c r="H51" s="15">
        <v>0</v>
      </c>
      <c r="I51" s="15">
        <v>10</v>
      </c>
      <c r="J51" s="15">
        <v>0.230922551</v>
      </c>
      <c r="K51" s="15">
        <v>1.1583527392218</v>
      </c>
      <c r="L51" s="15">
        <v>3.4784884682349997</v>
      </c>
      <c r="M51" s="15">
        <f t="shared" si="0"/>
        <v>1417</v>
      </c>
      <c r="N51" s="15">
        <f t="shared" si="1"/>
        <v>10</v>
      </c>
      <c r="O51" s="15">
        <f t="shared" si="2"/>
        <v>1417000</v>
      </c>
      <c r="P51">
        <f t="shared" si="3"/>
        <v>1.6413858314772907</v>
      </c>
      <c r="Q51">
        <f t="shared" si="4"/>
        <v>4.9290181594889946</v>
      </c>
      <c r="R51">
        <f>SUM(P51:P57)</f>
        <v>2.4555354374438805</v>
      </c>
      <c r="S51">
        <f>SUM(Q51:Q57)</f>
        <v>28.474017701274892</v>
      </c>
      <c r="T51">
        <v>2.4555354374438805</v>
      </c>
      <c r="U51">
        <v>28.474017701274892</v>
      </c>
    </row>
    <row r="52" spans="1:21" x14ac:dyDescent="0.25">
      <c r="A52" s="3" t="s">
        <v>19</v>
      </c>
      <c r="B52" s="3" t="s">
        <v>20</v>
      </c>
      <c r="C52" s="4">
        <v>2013</v>
      </c>
      <c r="D52" s="4">
        <v>14</v>
      </c>
      <c r="E52" s="4">
        <v>1</v>
      </c>
      <c r="F52" s="5">
        <v>8</v>
      </c>
      <c r="G52" s="8">
        <v>41334</v>
      </c>
      <c r="H52">
        <v>10</v>
      </c>
      <c r="I52">
        <v>20</v>
      </c>
      <c r="J52">
        <v>0.18521421099999999</v>
      </c>
      <c r="K52">
        <v>0.31213012363643999</v>
      </c>
      <c r="L52">
        <v>1.3577557906050002</v>
      </c>
      <c r="M52" s="15">
        <f t="shared" si="0"/>
        <v>1417</v>
      </c>
      <c r="N52" s="15">
        <f t="shared" si="1"/>
        <v>10</v>
      </c>
      <c r="O52" s="15">
        <f t="shared" si="2"/>
        <v>1417000</v>
      </c>
      <c r="P52">
        <f t="shared" si="3"/>
        <v>0.44228838519283548</v>
      </c>
      <c r="Q52">
        <f t="shared" si="4"/>
        <v>1.9239399552872851</v>
      </c>
    </row>
    <row r="53" spans="1:21" x14ac:dyDescent="0.25">
      <c r="A53" s="3" t="s">
        <v>19</v>
      </c>
      <c r="B53" s="3" t="s">
        <v>20</v>
      </c>
      <c r="C53" s="4">
        <v>2013</v>
      </c>
      <c r="D53" s="4">
        <v>14</v>
      </c>
      <c r="E53" s="4">
        <v>1</v>
      </c>
      <c r="F53" s="5">
        <v>8</v>
      </c>
      <c r="G53" s="8">
        <v>41334</v>
      </c>
      <c r="H53">
        <v>20</v>
      </c>
      <c r="I53">
        <v>30</v>
      </c>
      <c r="J53">
        <v>0.15882048600000001</v>
      </c>
      <c r="K53">
        <v>0.26242852559898</v>
      </c>
      <c r="L53">
        <v>0.93760096565200002</v>
      </c>
      <c r="M53" s="15">
        <f t="shared" si="0"/>
        <v>1417</v>
      </c>
      <c r="N53" s="15">
        <f t="shared" si="1"/>
        <v>10</v>
      </c>
      <c r="O53" s="15">
        <f t="shared" si="2"/>
        <v>1417000</v>
      </c>
      <c r="P53">
        <f t="shared" si="3"/>
        <v>0.37186122077375461</v>
      </c>
      <c r="Q53">
        <f t="shared" si="4"/>
        <v>1.3285805683288838</v>
      </c>
    </row>
    <row r="54" spans="1:21" x14ac:dyDescent="0.25">
      <c r="A54" s="3" t="s">
        <v>19</v>
      </c>
      <c r="B54" s="3" t="s">
        <v>20</v>
      </c>
      <c r="C54" s="4">
        <v>2013</v>
      </c>
      <c r="D54" s="4">
        <v>14</v>
      </c>
      <c r="E54" s="4">
        <v>1</v>
      </c>
      <c r="F54" s="5">
        <v>8</v>
      </c>
      <c r="G54" s="8">
        <v>41334</v>
      </c>
      <c r="H54">
        <v>30</v>
      </c>
      <c r="I54">
        <v>60</v>
      </c>
      <c r="J54">
        <v>0.158629776</v>
      </c>
      <c r="L54">
        <v>1.206673430006</v>
      </c>
      <c r="M54" s="15">
        <f t="shared" si="0"/>
        <v>1341</v>
      </c>
      <c r="N54" s="15">
        <f t="shared" si="1"/>
        <v>30</v>
      </c>
      <c r="O54" s="15">
        <f t="shared" si="2"/>
        <v>4023000</v>
      </c>
      <c r="P54">
        <f t="shared" si="3"/>
        <v>0</v>
      </c>
      <c r="Q54">
        <f t="shared" si="4"/>
        <v>4.8544472089141379</v>
      </c>
    </row>
    <row r="55" spans="1:21" x14ac:dyDescent="0.25">
      <c r="A55" s="3" t="s">
        <v>19</v>
      </c>
      <c r="B55" s="3" t="s">
        <v>20</v>
      </c>
      <c r="C55" s="4">
        <v>2013</v>
      </c>
      <c r="D55" s="4">
        <v>14</v>
      </c>
      <c r="E55" s="4">
        <v>1</v>
      </c>
      <c r="F55" s="5">
        <v>8</v>
      </c>
      <c r="G55" s="8">
        <v>41334</v>
      </c>
      <c r="H55">
        <v>60</v>
      </c>
      <c r="I55">
        <v>90</v>
      </c>
      <c r="J55">
        <v>0.13276231299999999</v>
      </c>
      <c r="L55">
        <v>2.567028194178</v>
      </c>
      <c r="M55" s="15">
        <f t="shared" si="0"/>
        <v>1391</v>
      </c>
      <c r="N55" s="15">
        <f t="shared" si="1"/>
        <v>30</v>
      </c>
      <c r="O55" s="15">
        <f t="shared" si="2"/>
        <v>4173000</v>
      </c>
      <c r="P55">
        <f t="shared" si="3"/>
        <v>0</v>
      </c>
      <c r="Q55">
        <f t="shared" si="4"/>
        <v>10.712208654304792</v>
      </c>
    </row>
    <row r="56" spans="1:21" x14ac:dyDescent="0.25">
      <c r="A56" s="3" t="s">
        <v>19</v>
      </c>
      <c r="B56" s="3" t="s">
        <v>20</v>
      </c>
      <c r="C56" s="4">
        <v>2013</v>
      </c>
      <c r="D56" s="4">
        <v>14</v>
      </c>
      <c r="E56" s="4">
        <v>1</v>
      </c>
      <c r="F56" s="5">
        <v>8</v>
      </c>
      <c r="G56" s="8">
        <v>41334</v>
      </c>
      <c r="H56">
        <v>90</v>
      </c>
      <c r="I56">
        <v>120</v>
      </c>
      <c r="J56">
        <v>0.112450787</v>
      </c>
      <c r="L56">
        <v>1.1251959892739998</v>
      </c>
      <c r="M56" s="15">
        <f t="shared" si="0"/>
        <v>1400</v>
      </c>
      <c r="N56" s="15">
        <f t="shared" si="1"/>
        <v>30</v>
      </c>
      <c r="O56" s="15">
        <f t="shared" si="2"/>
        <v>4200000</v>
      </c>
      <c r="P56">
        <f t="shared" si="3"/>
        <v>0</v>
      </c>
      <c r="Q56">
        <f t="shared" si="4"/>
        <v>4.725823154950799</v>
      </c>
    </row>
    <row r="57" spans="1:21" x14ac:dyDescent="0.25">
      <c r="A57" s="3" t="s">
        <v>19</v>
      </c>
      <c r="B57" s="3" t="s">
        <v>20</v>
      </c>
      <c r="C57" s="4">
        <v>2013</v>
      </c>
      <c r="D57" s="4">
        <v>14</v>
      </c>
      <c r="E57" s="4">
        <v>1</v>
      </c>
      <c r="F57" s="5">
        <v>8</v>
      </c>
      <c r="G57" s="8">
        <v>41334</v>
      </c>
      <c r="H57">
        <v>120</v>
      </c>
      <c r="I57">
        <v>150</v>
      </c>
      <c r="J57">
        <v>9.1482649999999999E-2</v>
      </c>
      <c r="L57">
        <v>1.224782334336</v>
      </c>
      <c r="M57" s="15">
        <f t="shared" si="0"/>
        <v>0</v>
      </c>
      <c r="N57" s="15">
        <f t="shared" si="1"/>
        <v>30</v>
      </c>
      <c r="O57" s="15">
        <f t="shared" si="2"/>
        <v>0</v>
      </c>
      <c r="P57">
        <f t="shared" si="3"/>
        <v>0</v>
      </c>
      <c r="Q57">
        <f t="shared" si="4"/>
        <v>0</v>
      </c>
    </row>
    <row r="58" spans="1:21" x14ac:dyDescent="0.25">
      <c r="A58" s="3" t="s">
        <v>19</v>
      </c>
      <c r="B58" s="3" t="s">
        <v>20</v>
      </c>
      <c r="C58" s="4">
        <v>2013</v>
      </c>
      <c r="D58" s="4">
        <v>2</v>
      </c>
      <c r="E58" s="4">
        <v>1</v>
      </c>
      <c r="F58" s="5">
        <v>9</v>
      </c>
      <c r="G58" s="8">
        <v>41334</v>
      </c>
      <c r="H58" s="15">
        <v>0</v>
      </c>
      <c r="I58" s="15">
        <v>10</v>
      </c>
      <c r="J58" s="15">
        <v>0.226202661</v>
      </c>
      <c r="K58" s="15">
        <v>0.80094730804991998</v>
      </c>
      <c r="L58" s="15">
        <v>8.4299010572800004</v>
      </c>
      <c r="M58" s="15">
        <f t="shared" si="0"/>
        <v>1417</v>
      </c>
      <c r="N58" s="15">
        <f t="shared" si="1"/>
        <v>10</v>
      </c>
      <c r="O58" s="15">
        <f t="shared" si="2"/>
        <v>1417000</v>
      </c>
      <c r="P58">
        <f t="shared" si="3"/>
        <v>1.1349423355067365</v>
      </c>
      <c r="Q58">
        <f t="shared" si="4"/>
        <v>11.945169798165761</v>
      </c>
      <c r="R58">
        <f>SUM(P58:P64)</f>
        <v>1.5858321927390251</v>
      </c>
      <c r="S58">
        <f>SUM(Q58:Q64)</f>
        <v>114.41273100250612</v>
      </c>
      <c r="T58">
        <v>1.5858321927390251</v>
      </c>
      <c r="U58">
        <v>114.41273100250612</v>
      </c>
    </row>
    <row r="59" spans="1:21" x14ac:dyDescent="0.25">
      <c r="A59" s="3" t="s">
        <v>19</v>
      </c>
      <c r="B59" s="3" t="s">
        <v>20</v>
      </c>
      <c r="C59" s="4">
        <v>2013</v>
      </c>
      <c r="D59" s="4">
        <v>2</v>
      </c>
      <c r="E59" s="4">
        <v>1</v>
      </c>
      <c r="F59" s="5">
        <v>9</v>
      </c>
      <c r="G59" s="8">
        <v>41334</v>
      </c>
      <c r="H59">
        <v>10</v>
      </c>
      <c r="I59">
        <v>20</v>
      </c>
      <c r="J59">
        <v>0.18955042499999999</v>
      </c>
      <c r="K59">
        <v>0.17558187931771999</v>
      </c>
      <c r="L59">
        <v>2.0069441070900003</v>
      </c>
      <c r="M59" s="15">
        <f t="shared" si="0"/>
        <v>1417</v>
      </c>
      <c r="N59" s="15">
        <f t="shared" si="1"/>
        <v>10</v>
      </c>
      <c r="O59" s="15">
        <f t="shared" si="2"/>
        <v>1417000</v>
      </c>
      <c r="P59">
        <f t="shared" si="3"/>
        <v>0.2487995229932092</v>
      </c>
      <c r="Q59">
        <f t="shared" si="4"/>
        <v>2.8438397997465303</v>
      </c>
    </row>
    <row r="60" spans="1:21" x14ac:dyDescent="0.25">
      <c r="A60" s="3" t="s">
        <v>19</v>
      </c>
      <c r="B60" s="3" t="s">
        <v>20</v>
      </c>
      <c r="C60" s="4">
        <v>2013</v>
      </c>
      <c r="D60" s="4">
        <v>2</v>
      </c>
      <c r="E60" s="4">
        <v>1</v>
      </c>
      <c r="F60" s="5">
        <v>9</v>
      </c>
      <c r="G60" s="8">
        <v>41334</v>
      </c>
      <c r="H60">
        <v>20</v>
      </c>
      <c r="I60">
        <v>30</v>
      </c>
      <c r="J60">
        <v>0.168250706</v>
      </c>
      <c r="K60">
        <v>0.14261844335856</v>
      </c>
      <c r="L60">
        <v>2.170499614673</v>
      </c>
      <c r="M60" s="15">
        <f t="shared" si="0"/>
        <v>1417</v>
      </c>
      <c r="N60" s="15">
        <f t="shared" si="1"/>
        <v>10</v>
      </c>
      <c r="O60" s="15">
        <f t="shared" si="2"/>
        <v>1417000</v>
      </c>
      <c r="P60">
        <f t="shared" si="3"/>
        <v>0.20209033423907952</v>
      </c>
      <c r="Q60">
        <f t="shared" si="4"/>
        <v>3.0755979539916405</v>
      </c>
    </row>
    <row r="61" spans="1:21" x14ac:dyDescent="0.25">
      <c r="A61" s="3" t="s">
        <v>19</v>
      </c>
      <c r="B61" s="3" t="s">
        <v>20</v>
      </c>
      <c r="C61" s="4">
        <v>2013</v>
      </c>
      <c r="D61" s="4">
        <v>2</v>
      </c>
      <c r="E61" s="4">
        <v>1</v>
      </c>
      <c r="F61" s="5">
        <v>9</v>
      </c>
      <c r="G61" s="8">
        <v>41334</v>
      </c>
      <c r="H61">
        <v>30</v>
      </c>
      <c r="I61">
        <v>60</v>
      </c>
      <c r="J61">
        <v>0.15372124500000001</v>
      </c>
      <c r="L61">
        <v>5.1593288229600001</v>
      </c>
      <c r="M61" s="15">
        <f t="shared" si="0"/>
        <v>1341</v>
      </c>
      <c r="N61" s="15">
        <f t="shared" si="1"/>
        <v>30</v>
      </c>
      <c r="O61" s="15">
        <f t="shared" si="2"/>
        <v>4023000</v>
      </c>
      <c r="P61">
        <f t="shared" si="3"/>
        <v>0</v>
      </c>
      <c r="Q61">
        <f t="shared" si="4"/>
        <v>20.755979854768078</v>
      </c>
    </row>
    <row r="62" spans="1:21" x14ac:dyDescent="0.25">
      <c r="A62" s="3" t="s">
        <v>19</v>
      </c>
      <c r="B62" s="3" t="s">
        <v>20</v>
      </c>
      <c r="C62" s="4">
        <v>2013</v>
      </c>
      <c r="D62" s="4">
        <v>2</v>
      </c>
      <c r="E62" s="4">
        <v>1</v>
      </c>
      <c r="F62" s="5">
        <v>9</v>
      </c>
      <c r="G62" s="8">
        <v>41334</v>
      </c>
      <c r="H62">
        <v>60</v>
      </c>
      <c r="I62">
        <v>90</v>
      </c>
      <c r="J62">
        <v>0.12611345500000001</v>
      </c>
      <c r="L62">
        <v>9.4919581184399995</v>
      </c>
      <c r="M62" s="15">
        <f t="shared" si="0"/>
        <v>1391</v>
      </c>
      <c r="N62" s="15">
        <f t="shared" si="1"/>
        <v>30</v>
      </c>
      <c r="O62" s="15">
        <f t="shared" si="2"/>
        <v>4173000</v>
      </c>
      <c r="P62">
        <f t="shared" si="3"/>
        <v>0</v>
      </c>
      <c r="Q62">
        <f t="shared" si="4"/>
        <v>39.609941228250115</v>
      </c>
    </row>
    <row r="63" spans="1:21" x14ac:dyDescent="0.25">
      <c r="A63" s="3" t="s">
        <v>19</v>
      </c>
      <c r="B63" s="3" t="s">
        <v>20</v>
      </c>
      <c r="C63" s="4">
        <v>2013</v>
      </c>
      <c r="D63" s="4">
        <v>2</v>
      </c>
      <c r="E63" s="4">
        <v>1</v>
      </c>
      <c r="F63" s="5">
        <v>9</v>
      </c>
      <c r="G63" s="8">
        <v>41334</v>
      </c>
      <c r="H63">
        <v>90</v>
      </c>
      <c r="I63">
        <v>120</v>
      </c>
      <c r="J63">
        <v>0.10969267100000001</v>
      </c>
      <c r="L63">
        <v>8.6148100875200004</v>
      </c>
      <c r="M63" s="15">
        <f t="shared" si="0"/>
        <v>1400</v>
      </c>
      <c r="N63" s="15">
        <f t="shared" si="1"/>
        <v>30</v>
      </c>
      <c r="O63" s="15">
        <f t="shared" si="2"/>
        <v>4200000</v>
      </c>
      <c r="P63">
        <f t="shared" si="3"/>
        <v>0</v>
      </c>
      <c r="Q63">
        <f t="shared" si="4"/>
        <v>36.182202367584004</v>
      </c>
    </row>
    <row r="64" spans="1:21" x14ac:dyDescent="0.25">
      <c r="A64" s="3" t="s">
        <v>19</v>
      </c>
      <c r="B64" s="3" t="s">
        <v>20</v>
      </c>
      <c r="C64" s="4">
        <v>2013</v>
      </c>
      <c r="D64" s="4">
        <v>2</v>
      </c>
      <c r="E64" s="4">
        <v>1</v>
      </c>
      <c r="F64" s="5">
        <v>9</v>
      </c>
      <c r="G64" s="8">
        <v>41334</v>
      </c>
      <c r="H64">
        <v>120</v>
      </c>
      <c r="I64">
        <v>150</v>
      </c>
      <c r="J64">
        <v>5.9962522999999997E-2</v>
      </c>
      <c r="L64">
        <v>7.3861805126999993</v>
      </c>
      <c r="M64" s="15">
        <f t="shared" si="0"/>
        <v>0</v>
      </c>
      <c r="N64" s="15">
        <f t="shared" si="1"/>
        <v>30</v>
      </c>
      <c r="O64" s="15">
        <f t="shared" si="2"/>
        <v>0</v>
      </c>
      <c r="P64">
        <f t="shared" si="3"/>
        <v>0</v>
      </c>
      <c r="Q64">
        <f t="shared" si="4"/>
        <v>0</v>
      </c>
    </row>
    <row r="65" spans="1:21" x14ac:dyDescent="0.25">
      <c r="A65" s="3" t="s">
        <v>19</v>
      </c>
      <c r="B65" s="3" t="s">
        <v>20</v>
      </c>
      <c r="C65" s="4">
        <v>2013</v>
      </c>
      <c r="D65" s="4">
        <v>4</v>
      </c>
      <c r="E65" s="4">
        <v>1</v>
      </c>
      <c r="F65" s="5">
        <v>10</v>
      </c>
      <c r="G65" s="8">
        <v>41334</v>
      </c>
      <c r="H65" s="15">
        <v>0</v>
      </c>
      <c r="I65" s="15">
        <v>10</v>
      </c>
      <c r="J65" s="15">
        <v>0.19384433300000001</v>
      </c>
      <c r="K65" s="15">
        <v>3.3027354742269499</v>
      </c>
      <c r="L65" s="15">
        <v>3.2818042815649999</v>
      </c>
      <c r="M65" s="15">
        <f t="shared" si="0"/>
        <v>1417</v>
      </c>
      <c r="N65" s="15">
        <f t="shared" si="1"/>
        <v>10</v>
      </c>
      <c r="O65" s="15">
        <f t="shared" si="2"/>
        <v>1417000</v>
      </c>
      <c r="P65">
        <f t="shared" si="3"/>
        <v>4.6799761669795874</v>
      </c>
      <c r="Q65">
        <f t="shared" si="4"/>
        <v>4.6503166669776048</v>
      </c>
      <c r="R65">
        <f>SUM(P65:P71)</f>
        <v>5.5128904793756259</v>
      </c>
      <c r="S65">
        <f>SUM(Q65:Q71)</f>
        <v>61.083267634784619</v>
      </c>
      <c r="T65">
        <v>5.5128904793756259</v>
      </c>
      <c r="U65">
        <v>61.083267634784619</v>
      </c>
    </row>
    <row r="66" spans="1:21" x14ac:dyDescent="0.25">
      <c r="A66" s="3" t="s">
        <v>19</v>
      </c>
      <c r="B66" s="3" t="s">
        <v>20</v>
      </c>
      <c r="C66" s="4">
        <v>2013</v>
      </c>
      <c r="D66" s="4">
        <v>4</v>
      </c>
      <c r="E66" s="4">
        <v>1</v>
      </c>
      <c r="F66" s="5">
        <v>10</v>
      </c>
      <c r="G66" s="8">
        <v>41334</v>
      </c>
      <c r="H66">
        <v>10</v>
      </c>
      <c r="I66">
        <v>20</v>
      </c>
      <c r="J66">
        <v>0.16290928599999999</v>
      </c>
      <c r="K66">
        <v>0.43096977770224998</v>
      </c>
      <c r="L66">
        <v>1.0116896582900001</v>
      </c>
      <c r="M66" s="15">
        <f t="shared" ref="M66:M129" si="5">IF(I66=10, 1417, IF(I66=20, 1417, IF(I66=30, 1417, IF(I66=60, 1341, IF(I66=90, 1391, IF(I66=120, 1400, 0))))))</f>
        <v>1417</v>
      </c>
      <c r="N66" s="15">
        <f t="shared" si="1"/>
        <v>10</v>
      </c>
      <c r="O66" s="15">
        <f t="shared" si="2"/>
        <v>1417000</v>
      </c>
      <c r="P66">
        <f t="shared" si="3"/>
        <v>0.61068417500408823</v>
      </c>
      <c r="Q66">
        <f t="shared" si="4"/>
        <v>1.4335642457969302</v>
      </c>
    </row>
    <row r="67" spans="1:21" x14ac:dyDescent="0.25">
      <c r="A67" s="3" t="s">
        <v>19</v>
      </c>
      <c r="B67" s="3" t="s">
        <v>20</v>
      </c>
      <c r="C67" s="4">
        <v>2013</v>
      </c>
      <c r="D67" s="4">
        <v>4</v>
      </c>
      <c r="E67" s="4">
        <v>1</v>
      </c>
      <c r="F67" s="5">
        <v>10</v>
      </c>
      <c r="G67" s="8">
        <v>41334</v>
      </c>
      <c r="H67">
        <v>20</v>
      </c>
      <c r="I67">
        <v>30</v>
      </c>
      <c r="J67">
        <v>0.15261538499999999</v>
      </c>
      <c r="K67">
        <v>0.15683143076354997</v>
      </c>
      <c r="L67">
        <v>0.99103589739999998</v>
      </c>
      <c r="M67" s="15">
        <f t="shared" si="5"/>
        <v>1417</v>
      </c>
      <c r="N67" s="15">
        <f t="shared" ref="N67:N130" si="6">I67-H67</f>
        <v>10</v>
      </c>
      <c r="O67" s="15">
        <f t="shared" ref="O67:O130" si="7">(N67/100)*10000*M67</f>
        <v>1417000</v>
      </c>
      <c r="P67">
        <f t="shared" ref="P67:P130" si="8">O67*K67*(1/1000000)</f>
        <v>0.22223013739195027</v>
      </c>
      <c r="Q67">
        <f t="shared" ref="Q67:Q130" si="9">O67*L67*(1/1000000)</f>
        <v>1.4042978666157999</v>
      </c>
    </row>
    <row r="68" spans="1:21" x14ac:dyDescent="0.25">
      <c r="A68" s="3" t="s">
        <v>19</v>
      </c>
      <c r="B68" s="3" t="s">
        <v>20</v>
      </c>
      <c r="C68" s="4">
        <v>2013</v>
      </c>
      <c r="D68" s="4">
        <v>4</v>
      </c>
      <c r="E68" s="4">
        <v>1</v>
      </c>
      <c r="F68" s="5">
        <v>10</v>
      </c>
      <c r="G68" s="8">
        <v>41334</v>
      </c>
      <c r="H68">
        <v>30</v>
      </c>
      <c r="I68">
        <v>60</v>
      </c>
      <c r="J68">
        <v>0.14368573700000001</v>
      </c>
      <c r="L68">
        <v>3.3725125231380004</v>
      </c>
      <c r="M68" s="15">
        <f t="shared" si="5"/>
        <v>1341</v>
      </c>
      <c r="N68" s="15">
        <f t="shared" si="6"/>
        <v>30</v>
      </c>
      <c r="O68" s="15">
        <f t="shared" si="7"/>
        <v>4023000</v>
      </c>
      <c r="P68">
        <f t="shared" si="8"/>
        <v>0</v>
      </c>
      <c r="Q68">
        <f t="shared" si="9"/>
        <v>13.567617880584177</v>
      </c>
    </row>
    <row r="69" spans="1:21" x14ac:dyDescent="0.25">
      <c r="A69" s="3" t="s">
        <v>19</v>
      </c>
      <c r="B69" s="3" t="s">
        <v>20</v>
      </c>
      <c r="C69" s="4">
        <v>2013</v>
      </c>
      <c r="D69" s="4">
        <v>4</v>
      </c>
      <c r="E69" s="4">
        <v>1</v>
      </c>
      <c r="F69" s="5">
        <v>10</v>
      </c>
      <c r="G69" s="8">
        <v>41334</v>
      </c>
      <c r="H69">
        <v>60</v>
      </c>
      <c r="I69">
        <v>90</v>
      </c>
      <c r="J69">
        <v>0.13329691299999999</v>
      </c>
      <c r="L69">
        <v>6.5547459711000009</v>
      </c>
      <c r="M69" s="15">
        <f t="shared" si="5"/>
        <v>1391</v>
      </c>
      <c r="N69" s="15">
        <f t="shared" si="6"/>
        <v>30</v>
      </c>
      <c r="O69" s="15">
        <f t="shared" si="7"/>
        <v>4173000</v>
      </c>
      <c r="P69">
        <f t="shared" si="8"/>
        <v>0</v>
      </c>
      <c r="Q69">
        <f t="shared" si="9"/>
        <v>27.352954937400302</v>
      </c>
    </row>
    <row r="70" spans="1:21" x14ac:dyDescent="0.25">
      <c r="A70" s="3" t="s">
        <v>19</v>
      </c>
      <c r="B70" s="3" t="s">
        <v>20</v>
      </c>
      <c r="C70" s="4">
        <v>2013</v>
      </c>
      <c r="D70" s="4">
        <v>4</v>
      </c>
      <c r="E70" s="4">
        <v>1</v>
      </c>
      <c r="F70" s="5">
        <v>10</v>
      </c>
      <c r="G70" s="8">
        <v>41334</v>
      </c>
      <c r="H70">
        <v>90</v>
      </c>
      <c r="I70">
        <v>120</v>
      </c>
      <c r="J70">
        <v>0.119188768</v>
      </c>
      <c r="L70">
        <v>3.017741913669</v>
      </c>
      <c r="M70" s="15">
        <f t="shared" si="5"/>
        <v>1400</v>
      </c>
      <c r="N70" s="15">
        <f t="shared" si="6"/>
        <v>30</v>
      </c>
      <c r="O70" s="15">
        <f t="shared" si="7"/>
        <v>4200000</v>
      </c>
      <c r="P70">
        <f t="shared" si="8"/>
        <v>0</v>
      </c>
      <c r="Q70">
        <f t="shared" si="9"/>
        <v>12.674516037409798</v>
      </c>
    </row>
    <row r="71" spans="1:21" x14ac:dyDescent="0.25">
      <c r="A71" s="3" t="s">
        <v>19</v>
      </c>
      <c r="B71" s="3" t="s">
        <v>20</v>
      </c>
      <c r="C71" s="4">
        <v>2013</v>
      </c>
      <c r="D71" s="4">
        <v>4</v>
      </c>
      <c r="E71" s="4">
        <v>1</v>
      </c>
      <c r="F71" s="5">
        <v>10</v>
      </c>
      <c r="G71" s="8">
        <v>41334</v>
      </c>
      <c r="H71">
        <v>120</v>
      </c>
      <c r="I71">
        <v>150</v>
      </c>
      <c r="J71">
        <v>0.11754601200000001</v>
      </c>
      <c r="L71">
        <v>2.5445354600900001</v>
      </c>
      <c r="M71" s="15">
        <f t="shared" si="5"/>
        <v>0</v>
      </c>
      <c r="N71" s="15">
        <f t="shared" si="6"/>
        <v>30</v>
      </c>
      <c r="O71" s="15">
        <f t="shared" si="7"/>
        <v>0</v>
      </c>
      <c r="P71">
        <f t="shared" si="8"/>
        <v>0</v>
      </c>
      <c r="Q71">
        <f t="shared" si="9"/>
        <v>0</v>
      </c>
    </row>
    <row r="72" spans="1:21" x14ac:dyDescent="0.25">
      <c r="A72" s="3" t="s">
        <v>19</v>
      </c>
      <c r="B72" s="3" t="s">
        <v>20</v>
      </c>
      <c r="C72" s="4">
        <v>2013</v>
      </c>
      <c r="D72" s="4">
        <v>10</v>
      </c>
      <c r="E72" s="4">
        <v>1</v>
      </c>
      <c r="F72" s="5">
        <v>11</v>
      </c>
      <c r="G72" s="8">
        <v>41334</v>
      </c>
      <c r="H72" s="15">
        <v>0</v>
      </c>
      <c r="I72" s="15">
        <v>10</v>
      </c>
      <c r="J72" s="15">
        <v>0.24661893400000001</v>
      </c>
      <c r="K72" s="15">
        <v>0.83253388024338015</v>
      </c>
      <c r="L72" s="15">
        <v>4.9348640942440003</v>
      </c>
      <c r="M72" s="15">
        <f t="shared" si="5"/>
        <v>1417</v>
      </c>
      <c r="N72" s="15">
        <f t="shared" si="6"/>
        <v>10</v>
      </c>
      <c r="O72" s="15">
        <f t="shared" si="7"/>
        <v>1417000</v>
      </c>
      <c r="P72">
        <f t="shared" si="8"/>
        <v>1.1797005083048697</v>
      </c>
      <c r="Q72">
        <f t="shared" si="9"/>
        <v>6.9927024215437479</v>
      </c>
      <c r="R72">
        <f>SUM(P72:P78)</f>
        <v>1.7541427593612993</v>
      </c>
      <c r="S72">
        <f>SUM(Q72:Q78)</f>
        <v>32.633514442919697</v>
      </c>
      <c r="T72">
        <v>1.7541427593612993</v>
      </c>
      <c r="U72">
        <v>32.633514442919697</v>
      </c>
    </row>
    <row r="73" spans="1:21" x14ac:dyDescent="0.25">
      <c r="A73" s="3" t="s">
        <v>19</v>
      </c>
      <c r="B73" s="3" t="s">
        <v>20</v>
      </c>
      <c r="C73" s="4">
        <v>2013</v>
      </c>
      <c r="D73" s="4">
        <v>10</v>
      </c>
      <c r="E73" s="4">
        <v>1</v>
      </c>
      <c r="F73" s="5">
        <v>11</v>
      </c>
      <c r="G73" s="8">
        <v>41334</v>
      </c>
      <c r="H73">
        <v>10</v>
      </c>
      <c r="I73">
        <v>20</v>
      </c>
      <c r="J73">
        <v>0.19722309900000001</v>
      </c>
      <c r="K73">
        <v>0.285288682025155</v>
      </c>
      <c r="L73">
        <v>1.674965814671</v>
      </c>
      <c r="M73" s="15">
        <f t="shared" si="5"/>
        <v>1417</v>
      </c>
      <c r="N73" s="15">
        <f t="shared" si="6"/>
        <v>10</v>
      </c>
      <c r="O73" s="15">
        <f t="shared" si="7"/>
        <v>1417000</v>
      </c>
      <c r="P73">
        <f t="shared" si="8"/>
        <v>0.40425406242964462</v>
      </c>
      <c r="Q73">
        <f t="shared" si="9"/>
        <v>2.3734265593888071</v>
      </c>
    </row>
    <row r="74" spans="1:21" x14ac:dyDescent="0.25">
      <c r="A74" s="3" t="s">
        <v>19</v>
      </c>
      <c r="B74" s="3" t="s">
        <v>20</v>
      </c>
      <c r="C74" s="4">
        <v>2013</v>
      </c>
      <c r="D74" s="4">
        <v>10</v>
      </c>
      <c r="E74" s="4">
        <v>1</v>
      </c>
      <c r="F74" s="5">
        <v>11</v>
      </c>
      <c r="G74" s="8">
        <v>41334</v>
      </c>
      <c r="H74">
        <v>20</v>
      </c>
      <c r="I74">
        <v>30</v>
      </c>
      <c r="J74">
        <v>0.16965788000000001</v>
      </c>
      <c r="K74">
        <v>0.12010457912970002</v>
      </c>
      <c r="L74">
        <v>1.2507216302399999</v>
      </c>
      <c r="M74" s="15">
        <f t="shared" si="5"/>
        <v>1417</v>
      </c>
      <c r="N74" s="15">
        <f t="shared" si="6"/>
        <v>10</v>
      </c>
      <c r="O74" s="15">
        <f t="shared" si="7"/>
        <v>1417000</v>
      </c>
      <c r="P74">
        <f t="shared" si="8"/>
        <v>0.17018818862678492</v>
      </c>
      <c r="Q74">
        <f t="shared" si="9"/>
        <v>1.7722725500500798</v>
      </c>
    </row>
    <row r="75" spans="1:21" x14ac:dyDescent="0.25">
      <c r="A75" s="3" t="s">
        <v>19</v>
      </c>
      <c r="B75" s="3" t="s">
        <v>20</v>
      </c>
      <c r="C75" s="4">
        <v>2013</v>
      </c>
      <c r="D75" s="4">
        <v>10</v>
      </c>
      <c r="E75" s="4">
        <v>1</v>
      </c>
      <c r="F75" s="5">
        <v>11</v>
      </c>
      <c r="G75" s="8">
        <v>41334</v>
      </c>
      <c r="H75">
        <v>30</v>
      </c>
      <c r="I75">
        <v>60</v>
      </c>
      <c r="J75">
        <v>0.15790816299999999</v>
      </c>
      <c r="L75">
        <v>0.65271084181000005</v>
      </c>
      <c r="M75" s="15">
        <f t="shared" si="5"/>
        <v>1341</v>
      </c>
      <c r="N75" s="15">
        <f t="shared" si="6"/>
        <v>30</v>
      </c>
      <c r="O75" s="15">
        <f t="shared" si="7"/>
        <v>4023000</v>
      </c>
      <c r="P75">
        <f t="shared" si="8"/>
        <v>0</v>
      </c>
      <c r="Q75">
        <f t="shared" si="9"/>
        <v>2.6258557166016301</v>
      </c>
    </row>
    <row r="76" spans="1:21" x14ac:dyDescent="0.25">
      <c r="A76" s="3" t="s">
        <v>19</v>
      </c>
      <c r="B76" s="3" t="s">
        <v>20</v>
      </c>
      <c r="C76" s="4">
        <v>2013</v>
      </c>
      <c r="D76" s="4">
        <v>10</v>
      </c>
      <c r="E76" s="4">
        <v>1</v>
      </c>
      <c r="F76" s="5">
        <v>11</v>
      </c>
      <c r="G76" s="8">
        <v>41334</v>
      </c>
      <c r="H76">
        <v>60</v>
      </c>
      <c r="I76">
        <v>90</v>
      </c>
      <c r="J76">
        <v>0.137356535</v>
      </c>
      <c r="L76">
        <v>3.0672191783840002</v>
      </c>
      <c r="M76" s="15">
        <f t="shared" si="5"/>
        <v>1391</v>
      </c>
      <c r="N76" s="15">
        <f t="shared" si="6"/>
        <v>30</v>
      </c>
      <c r="O76" s="15">
        <f t="shared" si="7"/>
        <v>4173000</v>
      </c>
      <c r="P76">
        <f t="shared" si="8"/>
        <v>0</v>
      </c>
      <c r="Q76">
        <f t="shared" si="9"/>
        <v>12.799505631396432</v>
      </c>
    </row>
    <row r="77" spans="1:21" x14ac:dyDescent="0.25">
      <c r="A77" s="3" t="s">
        <v>19</v>
      </c>
      <c r="B77" s="3" t="s">
        <v>20</v>
      </c>
      <c r="C77" s="4">
        <v>2013</v>
      </c>
      <c r="D77" s="4">
        <v>10</v>
      </c>
      <c r="E77" s="4">
        <v>1</v>
      </c>
      <c r="F77" s="5">
        <v>11</v>
      </c>
      <c r="G77" s="8">
        <v>41334</v>
      </c>
      <c r="H77">
        <v>90</v>
      </c>
      <c r="I77">
        <v>120</v>
      </c>
      <c r="J77">
        <v>0.11063708799999999</v>
      </c>
      <c r="L77">
        <v>1.445178943795</v>
      </c>
      <c r="M77" s="15">
        <f t="shared" si="5"/>
        <v>1400</v>
      </c>
      <c r="N77" s="15">
        <f t="shared" si="6"/>
        <v>30</v>
      </c>
      <c r="O77" s="15">
        <f t="shared" si="7"/>
        <v>4200000</v>
      </c>
      <c r="P77">
        <f t="shared" si="8"/>
        <v>0</v>
      </c>
      <c r="Q77">
        <f t="shared" si="9"/>
        <v>6.0697515639390005</v>
      </c>
    </row>
    <row r="78" spans="1:21" x14ac:dyDescent="0.25">
      <c r="A78" s="3" t="s">
        <v>19</v>
      </c>
      <c r="B78" s="3" t="s">
        <v>20</v>
      </c>
      <c r="C78" s="4">
        <v>2013</v>
      </c>
      <c r="D78" s="4">
        <v>10</v>
      </c>
      <c r="E78" s="4">
        <v>1</v>
      </c>
      <c r="F78" s="5">
        <v>11</v>
      </c>
      <c r="G78" s="8">
        <v>41334</v>
      </c>
      <c r="H78">
        <v>120</v>
      </c>
      <c r="I78">
        <v>150</v>
      </c>
      <c r="J78">
        <v>9.8428697999999995E-2</v>
      </c>
      <c r="L78">
        <v>0.67790616659000003</v>
      </c>
      <c r="M78" s="15">
        <f t="shared" si="5"/>
        <v>0</v>
      </c>
      <c r="N78" s="15">
        <f t="shared" si="6"/>
        <v>30</v>
      </c>
      <c r="O78" s="15">
        <f t="shared" si="7"/>
        <v>0</v>
      </c>
      <c r="P78">
        <f t="shared" si="8"/>
        <v>0</v>
      </c>
      <c r="Q78">
        <f t="shared" si="9"/>
        <v>0</v>
      </c>
    </row>
    <row r="79" spans="1:21" x14ac:dyDescent="0.25">
      <c r="A79" s="3" t="s">
        <v>19</v>
      </c>
      <c r="B79" s="3" t="s">
        <v>20</v>
      </c>
      <c r="C79" s="4">
        <v>2013</v>
      </c>
      <c r="D79" s="4">
        <v>8</v>
      </c>
      <c r="E79" s="4">
        <v>1</v>
      </c>
      <c r="F79" s="5">
        <v>12</v>
      </c>
      <c r="G79" s="8">
        <v>41334</v>
      </c>
      <c r="H79" s="15">
        <v>0</v>
      </c>
      <c r="I79" s="15">
        <v>10</v>
      </c>
      <c r="J79" s="15">
        <v>0.217226277</v>
      </c>
      <c r="K79" s="15">
        <v>4.9719267371416498</v>
      </c>
      <c r="L79" s="15">
        <v>5.2149563989379999</v>
      </c>
      <c r="M79" s="15">
        <f t="shared" si="5"/>
        <v>1417</v>
      </c>
      <c r="N79" s="15">
        <f t="shared" si="6"/>
        <v>10</v>
      </c>
      <c r="O79" s="15">
        <f t="shared" si="7"/>
        <v>1417000</v>
      </c>
      <c r="P79">
        <f t="shared" si="8"/>
        <v>7.0452201865297175</v>
      </c>
      <c r="Q79">
        <f t="shared" si="9"/>
        <v>7.3895932172951451</v>
      </c>
      <c r="R79">
        <f>SUM(P79:P85)</f>
        <v>7.4402841830444943</v>
      </c>
      <c r="S79">
        <f>SUM(Q79:Q85)</f>
        <v>27.799160217402257</v>
      </c>
      <c r="T79">
        <v>7.4402841830444943</v>
      </c>
      <c r="U79">
        <v>27.799160217402257</v>
      </c>
    </row>
    <row r="80" spans="1:21" x14ac:dyDescent="0.25">
      <c r="A80" s="3" t="s">
        <v>19</v>
      </c>
      <c r="B80" s="3" t="s">
        <v>20</v>
      </c>
      <c r="C80" s="4">
        <v>2013</v>
      </c>
      <c r="D80" s="4">
        <v>8</v>
      </c>
      <c r="E80" s="4">
        <v>1</v>
      </c>
      <c r="F80" s="5">
        <v>12</v>
      </c>
      <c r="G80" s="8">
        <v>41334</v>
      </c>
      <c r="H80">
        <v>10</v>
      </c>
      <c r="I80">
        <v>20</v>
      </c>
      <c r="J80">
        <v>0.17353900899999999</v>
      </c>
      <c r="K80">
        <v>0.16886055078135001</v>
      </c>
      <c r="L80">
        <v>0.86075842977000017</v>
      </c>
      <c r="M80" s="15">
        <f t="shared" si="5"/>
        <v>1417</v>
      </c>
      <c r="N80" s="15">
        <f t="shared" si="6"/>
        <v>10</v>
      </c>
      <c r="O80" s="15">
        <f t="shared" si="7"/>
        <v>1417000</v>
      </c>
      <c r="P80">
        <f t="shared" si="8"/>
        <v>0.23927540045717297</v>
      </c>
      <c r="Q80">
        <f t="shared" si="9"/>
        <v>1.2196946949840903</v>
      </c>
    </row>
    <row r="81" spans="1:21" x14ac:dyDescent="0.25">
      <c r="A81" s="3" t="s">
        <v>19</v>
      </c>
      <c r="B81" s="3" t="s">
        <v>20</v>
      </c>
      <c r="C81" s="4">
        <v>2013</v>
      </c>
      <c r="D81" s="4">
        <v>8</v>
      </c>
      <c r="E81" s="4">
        <v>1</v>
      </c>
      <c r="F81" s="5">
        <v>12</v>
      </c>
      <c r="G81" s="8">
        <v>41334</v>
      </c>
      <c r="H81">
        <v>20</v>
      </c>
      <c r="I81">
        <v>30</v>
      </c>
      <c r="J81">
        <v>0.15859163400000001</v>
      </c>
      <c r="K81">
        <v>0.1099425519108</v>
      </c>
      <c r="L81">
        <v>1.1767093991359998</v>
      </c>
      <c r="M81" s="15">
        <f t="shared" si="5"/>
        <v>1417</v>
      </c>
      <c r="N81" s="15">
        <f t="shared" si="6"/>
        <v>10</v>
      </c>
      <c r="O81" s="15">
        <f t="shared" si="7"/>
        <v>1417000</v>
      </c>
      <c r="P81">
        <f t="shared" si="8"/>
        <v>0.15578859605760359</v>
      </c>
      <c r="Q81">
        <f t="shared" si="9"/>
        <v>1.6673972185757118</v>
      </c>
    </row>
    <row r="82" spans="1:21" x14ac:dyDescent="0.25">
      <c r="A82" s="3" t="s">
        <v>19</v>
      </c>
      <c r="B82" s="3" t="s">
        <v>20</v>
      </c>
      <c r="C82" s="4">
        <v>2013</v>
      </c>
      <c r="D82" s="4">
        <v>8</v>
      </c>
      <c r="E82" s="4">
        <v>1</v>
      </c>
      <c r="F82" s="5">
        <v>12</v>
      </c>
      <c r="G82" s="8">
        <v>41334</v>
      </c>
      <c r="H82">
        <v>30</v>
      </c>
      <c r="I82">
        <v>60</v>
      </c>
      <c r="J82">
        <v>0.150903544</v>
      </c>
      <c r="L82">
        <v>1.004106000128</v>
      </c>
      <c r="M82" s="15">
        <f t="shared" si="5"/>
        <v>1341</v>
      </c>
      <c r="N82" s="15">
        <f t="shared" si="6"/>
        <v>30</v>
      </c>
      <c r="O82" s="15">
        <f t="shared" si="7"/>
        <v>4023000</v>
      </c>
      <c r="P82">
        <f t="shared" si="8"/>
        <v>0</v>
      </c>
      <c r="Q82">
        <f t="shared" si="9"/>
        <v>4.0395184385149436</v>
      </c>
    </row>
    <row r="83" spans="1:21" x14ac:dyDescent="0.25">
      <c r="A83" s="3" t="s">
        <v>19</v>
      </c>
      <c r="B83" s="3" t="s">
        <v>20</v>
      </c>
      <c r="C83" s="4">
        <v>2013</v>
      </c>
      <c r="D83" s="4">
        <v>8</v>
      </c>
      <c r="E83" s="4">
        <v>1</v>
      </c>
      <c r="F83" s="5">
        <v>12</v>
      </c>
      <c r="G83" s="8">
        <v>41334</v>
      </c>
      <c r="H83">
        <v>60</v>
      </c>
      <c r="I83">
        <v>90</v>
      </c>
      <c r="J83">
        <v>0.12806026400000001</v>
      </c>
      <c r="L83">
        <v>1.776818581216</v>
      </c>
      <c r="M83" s="15">
        <f t="shared" si="5"/>
        <v>1391</v>
      </c>
      <c r="N83" s="15">
        <f t="shared" si="6"/>
        <v>30</v>
      </c>
      <c r="O83" s="15">
        <f t="shared" si="7"/>
        <v>4173000</v>
      </c>
      <c r="P83">
        <f t="shared" si="8"/>
        <v>0</v>
      </c>
      <c r="Q83">
        <f t="shared" si="9"/>
        <v>7.4146639394143676</v>
      </c>
    </row>
    <row r="84" spans="1:21" x14ac:dyDescent="0.25">
      <c r="A84" s="3" t="s">
        <v>19</v>
      </c>
      <c r="B84" s="3" t="s">
        <v>20</v>
      </c>
      <c r="C84" s="4">
        <v>2013</v>
      </c>
      <c r="D84" s="4">
        <v>8</v>
      </c>
      <c r="E84" s="4">
        <v>1</v>
      </c>
      <c r="F84" s="5">
        <v>12</v>
      </c>
      <c r="G84" s="8">
        <v>41334</v>
      </c>
      <c r="H84">
        <v>90</v>
      </c>
      <c r="I84">
        <v>120</v>
      </c>
      <c r="J84">
        <v>0.110416667</v>
      </c>
      <c r="L84">
        <v>1.4448315972899999</v>
      </c>
      <c r="M84" s="15">
        <f t="shared" si="5"/>
        <v>1400</v>
      </c>
      <c r="N84" s="15">
        <f t="shared" si="6"/>
        <v>30</v>
      </c>
      <c r="O84" s="15">
        <f t="shared" si="7"/>
        <v>4200000</v>
      </c>
      <c r="P84">
        <f t="shared" si="8"/>
        <v>0</v>
      </c>
      <c r="Q84">
        <f t="shared" si="9"/>
        <v>6.0682927086179985</v>
      </c>
    </row>
    <row r="85" spans="1:21" x14ac:dyDescent="0.25">
      <c r="A85" s="3" t="s">
        <v>19</v>
      </c>
      <c r="B85" s="3" t="s">
        <v>20</v>
      </c>
      <c r="C85" s="4">
        <v>2013</v>
      </c>
      <c r="D85" s="4">
        <v>8</v>
      </c>
      <c r="E85" s="4">
        <v>1</v>
      </c>
      <c r="F85" s="5">
        <v>12</v>
      </c>
      <c r="G85" s="8">
        <v>41334</v>
      </c>
      <c r="H85">
        <v>120</v>
      </c>
      <c r="I85">
        <v>150</v>
      </c>
      <c r="J85">
        <v>8.3015267000000004E-2</v>
      </c>
      <c r="L85">
        <v>0.90532903935999998</v>
      </c>
      <c r="M85" s="15">
        <f t="shared" si="5"/>
        <v>0</v>
      </c>
      <c r="N85" s="15">
        <f t="shared" si="6"/>
        <v>30</v>
      </c>
      <c r="O85" s="15">
        <f t="shared" si="7"/>
        <v>0</v>
      </c>
      <c r="P85">
        <f t="shared" si="8"/>
        <v>0</v>
      </c>
      <c r="Q85">
        <f t="shared" si="9"/>
        <v>0</v>
      </c>
    </row>
    <row r="86" spans="1:21" x14ac:dyDescent="0.25">
      <c r="A86" s="3" t="s">
        <v>19</v>
      </c>
      <c r="B86" s="3" t="s">
        <v>20</v>
      </c>
      <c r="C86" s="4">
        <v>2013</v>
      </c>
      <c r="D86" s="4">
        <v>1</v>
      </c>
      <c r="E86" s="4">
        <v>1</v>
      </c>
      <c r="F86" s="5">
        <v>13</v>
      </c>
      <c r="G86" s="8">
        <v>41334</v>
      </c>
      <c r="H86" s="15">
        <v>0</v>
      </c>
      <c r="I86" s="15">
        <v>10</v>
      </c>
      <c r="J86" s="15">
        <v>0.18791477500000001</v>
      </c>
      <c r="K86" s="15">
        <v>2.2299577743294501</v>
      </c>
      <c r="L86" s="15">
        <v>2.7948324599359999</v>
      </c>
      <c r="M86" s="15">
        <f t="shared" si="5"/>
        <v>1417</v>
      </c>
      <c r="N86" s="15">
        <f t="shared" si="6"/>
        <v>10</v>
      </c>
      <c r="O86" s="15">
        <f t="shared" si="7"/>
        <v>1417000</v>
      </c>
      <c r="P86">
        <f t="shared" si="8"/>
        <v>3.1598501662248308</v>
      </c>
      <c r="Q86">
        <f t="shared" si="9"/>
        <v>3.9602775957293117</v>
      </c>
      <c r="R86">
        <f>SUM(P86:P92)</f>
        <v>5.5290775691131344</v>
      </c>
      <c r="S86">
        <f>SUM(Q86:Q92)</f>
        <v>54.681153880153687</v>
      </c>
      <c r="T86">
        <v>5.5290775691131344</v>
      </c>
      <c r="U86">
        <v>54.681153880153687</v>
      </c>
    </row>
    <row r="87" spans="1:21" x14ac:dyDescent="0.25">
      <c r="A87" s="3" t="s">
        <v>19</v>
      </c>
      <c r="B87" s="3" t="s">
        <v>20</v>
      </c>
      <c r="C87" s="4">
        <v>2013</v>
      </c>
      <c r="D87" s="4">
        <v>1</v>
      </c>
      <c r="E87" s="4">
        <v>1</v>
      </c>
      <c r="F87" s="5">
        <v>13</v>
      </c>
      <c r="G87" s="8">
        <v>41334</v>
      </c>
      <c r="H87">
        <v>10</v>
      </c>
      <c r="I87">
        <v>20</v>
      </c>
      <c r="J87">
        <v>0.15862069000000001</v>
      </c>
      <c r="K87">
        <v>0.75815275868885001</v>
      </c>
      <c r="L87">
        <v>1.6753655173920001</v>
      </c>
      <c r="M87" s="15">
        <f t="shared" si="5"/>
        <v>1417</v>
      </c>
      <c r="N87" s="15">
        <f t="shared" si="6"/>
        <v>10</v>
      </c>
      <c r="O87" s="15">
        <f t="shared" si="7"/>
        <v>1417000</v>
      </c>
      <c r="P87">
        <f t="shared" si="8"/>
        <v>1.0743024590621004</v>
      </c>
      <c r="Q87">
        <f t="shared" si="9"/>
        <v>2.3739929381444638</v>
      </c>
    </row>
    <row r="88" spans="1:21" x14ac:dyDescent="0.25">
      <c r="A88" s="3" t="s">
        <v>19</v>
      </c>
      <c r="B88" s="3" t="s">
        <v>20</v>
      </c>
      <c r="C88" s="4">
        <v>2013</v>
      </c>
      <c r="D88" s="4">
        <v>1</v>
      </c>
      <c r="E88" s="4">
        <v>1</v>
      </c>
      <c r="F88" s="5">
        <v>13</v>
      </c>
      <c r="G88" s="8">
        <v>41334</v>
      </c>
      <c r="H88">
        <v>20</v>
      </c>
      <c r="I88">
        <v>30</v>
      </c>
      <c r="J88">
        <v>0.14936640600000001</v>
      </c>
      <c r="K88">
        <v>0.9138496427849</v>
      </c>
      <c r="L88">
        <v>1.846959018652</v>
      </c>
      <c r="M88" s="15">
        <f t="shared" si="5"/>
        <v>1417</v>
      </c>
      <c r="N88" s="15">
        <f t="shared" si="6"/>
        <v>10</v>
      </c>
      <c r="O88" s="15">
        <f t="shared" si="7"/>
        <v>1417000</v>
      </c>
      <c r="P88">
        <f t="shared" si="8"/>
        <v>1.2949249438262032</v>
      </c>
      <c r="Q88">
        <f t="shared" si="9"/>
        <v>2.6171409294298837</v>
      </c>
    </row>
    <row r="89" spans="1:21" x14ac:dyDescent="0.25">
      <c r="A89" s="3" t="s">
        <v>19</v>
      </c>
      <c r="B89" s="3" t="s">
        <v>20</v>
      </c>
      <c r="C89" s="4">
        <v>2013</v>
      </c>
      <c r="D89" s="4">
        <v>1</v>
      </c>
      <c r="E89" s="4">
        <v>1</v>
      </c>
      <c r="F89" s="5">
        <v>13</v>
      </c>
      <c r="G89" s="8">
        <v>41334</v>
      </c>
      <c r="H89">
        <v>30</v>
      </c>
      <c r="I89">
        <v>60</v>
      </c>
      <c r="J89">
        <v>0.144365193</v>
      </c>
      <c r="L89">
        <v>3.4535251069849999</v>
      </c>
      <c r="M89" s="15">
        <f t="shared" si="5"/>
        <v>1341</v>
      </c>
      <c r="N89" s="15">
        <f t="shared" si="6"/>
        <v>30</v>
      </c>
      <c r="O89" s="15">
        <f t="shared" si="7"/>
        <v>4023000</v>
      </c>
      <c r="P89">
        <f t="shared" si="8"/>
        <v>0</v>
      </c>
      <c r="Q89">
        <f t="shared" si="9"/>
        <v>13.893531505400654</v>
      </c>
    </row>
    <row r="90" spans="1:21" x14ac:dyDescent="0.25">
      <c r="A90" s="3" t="s">
        <v>19</v>
      </c>
      <c r="B90" s="3" t="s">
        <v>20</v>
      </c>
      <c r="C90" s="4">
        <v>2013</v>
      </c>
      <c r="D90" s="4">
        <v>1</v>
      </c>
      <c r="E90" s="4">
        <v>1</v>
      </c>
      <c r="F90" s="5">
        <v>13</v>
      </c>
      <c r="G90" s="8">
        <v>41334</v>
      </c>
      <c r="H90">
        <v>60</v>
      </c>
      <c r="I90">
        <v>90</v>
      </c>
      <c r="J90">
        <v>0.14198113200000001</v>
      </c>
      <c r="L90">
        <v>5.5862688678600003</v>
      </c>
      <c r="M90" s="15">
        <f t="shared" si="5"/>
        <v>1391</v>
      </c>
      <c r="N90" s="15">
        <f t="shared" si="6"/>
        <v>30</v>
      </c>
      <c r="O90" s="15">
        <f t="shared" si="7"/>
        <v>4173000</v>
      </c>
      <c r="P90">
        <f t="shared" si="8"/>
        <v>0</v>
      </c>
      <c r="Q90">
        <f t="shared" si="9"/>
        <v>23.311499985579779</v>
      </c>
    </row>
    <row r="91" spans="1:21" x14ac:dyDescent="0.25">
      <c r="A91" s="3" t="s">
        <v>19</v>
      </c>
      <c r="B91" s="3" t="s">
        <v>20</v>
      </c>
      <c r="C91" s="4">
        <v>2013</v>
      </c>
      <c r="D91" s="4">
        <v>1</v>
      </c>
      <c r="E91" s="4">
        <v>1</v>
      </c>
      <c r="F91" s="5">
        <v>13</v>
      </c>
      <c r="G91" s="8">
        <v>41334</v>
      </c>
      <c r="H91">
        <v>90</v>
      </c>
      <c r="I91">
        <v>120</v>
      </c>
      <c r="J91">
        <v>0.13336614199999999</v>
      </c>
      <c r="L91">
        <v>2.029693077588</v>
      </c>
      <c r="M91" s="15">
        <f t="shared" si="5"/>
        <v>1400</v>
      </c>
      <c r="N91" s="15">
        <f t="shared" si="6"/>
        <v>30</v>
      </c>
      <c r="O91" s="15">
        <f t="shared" si="7"/>
        <v>4200000</v>
      </c>
      <c r="P91">
        <f t="shared" si="8"/>
        <v>0</v>
      </c>
      <c r="Q91">
        <f t="shared" si="9"/>
        <v>8.5247109258696003</v>
      </c>
    </row>
    <row r="92" spans="1:21" x14ac:dyDescent="0.25">
      <c r="A92" s="3" t="s">
        <v>19</v>
      </c>
      <c r="B92" s="3" t="s">
        <v>20</v>
      </c>
      <c r="C92" s="4">
        <v>2013</v>
      </c>
      <c r="D92" s="4">
        <v>1</v>
      </c>
      <c r="E92" s="4">
        <v>1</v>
      </c>
      <c r="F92" s="5">
        <v>13</v>
      </c>
      <c r="G92" s="8">
        <v>41334</v>
      </c>
      <c r="H92">
        <v>120</v>
      </c>
      <c r="I92">
        <v>150</v>
      </c>
      <c r="J92">
        <v>0.13740458</v>
      </c>
      <c r="L92">
        <v>0.99970101785499998</v>
      </c>
      <c r="M92" s="15">
        <f t="shared" si="5"/>
        <v>0</v>
      </c>
      <c r="N92" s="15">
        <f t="shared" si="6"/>
        <v>30</v>
      </c>
      <c r="O92" s="15">
        <f t="shared" si="7"/>
        <v>0</v>
      </c>
      <c r="P92">
        <f t="shared" si="8"/>
        <v>0</v>
      </c>
      <c r="Q92">
        <f t="shared" si="9"/>
        <v>0</v>
      </c>
    </row>
    <row r="93" spans="1:21" x14ac:dyDescent="0.25">
      <c r="A93" s="3" t="s">
        <v>19</v>
      </c>
      <c r="B93" s="3" t="s">
        <v>20</v>
      </c>
      <c r="C93" s="4">
        <v>2013</v>
      </c>
      <c r="D93" s="4">
        <v>6</v>
      </c>
      <c r="E93" s="4">
        <v>1</v>
      </c>
      <c r="F93" s="5">
        <v>14</v>
      </c>
      <c r="G93" s="8">
        <v>41334</v>
      </c>
      <c r="H93" s="15">
        <v>0</v>
      </c>
      <c r="I93" s="15">
        <v>10</v>
      </c>
      <c r="J93" s="15">
        <v>0.232246799</v>
      </c>
      <c r="K93" s="15">
        <v>1.0036362809598851</v>
      </c>
      <c r="L93" s="15">
        <v>2.248608944321</v>
      </c>
      <c r="M93" s="15">
        <f t="shared" si="5"/>
        <v>1417</v>
      </c>
      <c r="N93" s="15">
        <f t="shared" si="6"/>
        <v>10</v>
      </c>
      <c r="O93" s="15">
        <f t="shared" si="7"/>
        <v>1417000</v>
      </c>
      <c r="P93">
        <f t="shared" si="8"/>
        <v>1.4221526101201571</v>
      </c>
      <c r="Q93">
        <f t="shared" si="9"/>
        <v>3.1862788741028569</v>
      </c>
      <c r="R93">
        <f>SUM(P93:P99)</f>
        <v>2.0301034553791677</v>
      </c>
      <c r="S93">
        <f>SUM(Q93:Q99)</f>
        <v>31.373275246186481</v>
      </c>
      <c r="T93">
        <v>2.0301034553791677</v>
      </c>
      <c r="U93">
        <v>31.373275246186481</v>
      </c>
    </row>
    <row r="94" spans="1:21" x14ac:dyDescent="0.25">
      <c r="A94" s="3" t="s">
        <v>19</v>
      </c>
      <c r="B94" s="3" t="s">
        <v>20</v>
      </c>
      <c r="C94" s="4">
        <v>2013</v>
      </c>
      <c r="D94" s="4">
        <v>6</v>
      </c>
      <c r="E94" s="4">
        <v>1</v>
      </c>
      <c r="F94" s="5">
        <v>14</v>
      </c>
      <c r="G94" s="8">
        <v>41334</v>
      </c>
      <c r="H94">
        <v>10</v>
      </c>
      <c r="I94">
        <v>20</v>
      </c>
      <c r="J94">
        <v>0.19743137699999999</v>
      </c>
      <c r="K94">
        <v>0.29364665010615998</v>
      </c>
      <c r="L94">
        <v>2.3495881391519999</v>
      </c>
      <c r="M94" s="15">
        <f t="shared" si="5"/>
        <v>1417</v>
      </c>
      <c r="N94" s="15">
        <f t="shared" si="6"/>
        <v>10</v>
      </c>
      <c r="O94" s="15">
        <f t="shared" si="7"/>
        <v>1417000</v>
      </c>
      <c r="P94">
        <f t="shared" si="8"/>
        <v>0.41609730320042865</v>
      </c>
      <c r="Q94">
        <f t="shared" si="9"/>
        <v>3.3293663931783835</v>
      </c>
    </row>
    <row r="95" spans="1:21" x14ac:dyDescent="0.25">
      <c r="A95" s="3" t="s">
        <v>19</v>
      </c>
      <c r="B95" s="3" t="s">
        <v>20</v>
      </c>
      <c r="C95" s="4">
        <v>2013</v>
      </c>
      <c r="D95" s="4">
        <v>6</v>
      </c>
      <c r="E95" s="4">
        <v>1</v>
      </c>
      <c r="F95" s="5">
        <v>14</v>
      </c>
      <c r="G95" s="8">
        <v>41334</v>
      </c>
      <c r="H95">
        <v>20</v>
      </c>
      <c r="I95">
        <v>30</v>
      </c>
      <c r="J95">
        <v>0.16718106999999999</v>
      </c>
      <c r="K95">
        <v>0.13539417223611999</v>
      </c>
      <c r="L95">
        <v>1.7807741769119998</v>
      </c>
      <c r="M95" s="15">
        <f t="shared" si="5"/>
        <v>1417</v>
      </c>
      <c r="N95" s="15">
        <f t="shared" si="6"/>
        <v>10</v>
      </c>
      <c r="O95" s="15">
        <f t="shared" si="7"/>
        <v>1417000</v>
      </c>
      <c r="P95">
        <f t="shared" si="8"/>
        <v>0.19185354205858204</v>
      </c>
      <c r="Q95">
        <f t="shared" si="9"/>
        <v>2.5233570086843033</v>
      </c>
    </row>
    <row r="96" spans="1:21" x14ac:dyDescent="0.25">
      <c r="A96" s="3" t="s">
        <v>19</v>
      </c>
      <c r="B96" s="3" t="s">
        <v>20</v>
      </c>
      <c r="C96" s="4">
        <v>2013</v>
      </c>
      <c r="D96" s="4">
        <v>6</v>
      </c>
      <c r="E96" s="4">
        <v>1</v>
      </c>
      <c r="F96" s="5">
        <v>14</v>
      </c>
      <c r="G96" s="8">
        <v>41334</v>
      </c>
      <c r="H96">
        <v>30</v>
      </c>
      <c r="I96">
        <v>60</v>
      </c>
      <c r="J96">
        <v>0.15429309199999999</v>
      </c>
      <c r="L96">
        <v>1.5387927696400001</v>
      </c>
      <c r="M96" s="15">
        <f t="shared" si="5"/>
        <v>1341</v>
      </c>
      <c r="N96" s="15">
        <f t="shared" si="6"/>
        <v>30</v>
      </c>
      <c r="O96" s="15">
        <f t="shared" si="7"/>
        <v>4023000</v>
      </c>
      <c r="P96">
        <f t="shared" si="8"/>
        <v>0</v>
      </c>
      <c r="Q96">
        <f t="shared" si="9"/>
        <v>6.1905633122617196</v>
      </c>
    </row>
    <row r="97" spans="1:21" x14ac:dyDescent="0.25">
      <c r="A97" s="3" t="s">
        <v>19</v>
      </c>
      <c r="B97" s="3" t="s">
        <v>20</v>
      </c>
      <c r="C97" s="4">
        <v>2013</v>
      </c>
      <c r="D97" s="4">
        <v>6</v>
      </c>
      <c r="E97" s="4">
        <v>1</v>
      </c>
      <c r="F97" s="5">
        <v>14</v>
      </c>
      <c r="G97" s="8">
        <v>41334</v>
      </c>
      <c r="H97">
        <v>60</v>
      </c>
      <c r="I97">
        <v>90</v>
      </c>
      <c r="J97">
        <v>0.13174114000000001</v>
      </c>
      <c r="L97">
        <v>2.0988935539920002</v>
      </c>
      <c r="M97" s="15">
        <f t="shared" si="5"/>
        <v>1391</v>
      </c>
      <c r="N97" s="15">
        <f t="shared" si="6"/>
        <v>30</v>
      </c>
      <c r="O97" s="15">
        <f t="shared" si="7"/>
        <v>4173000</v>
      </c>
      <c r="P97">
        <f t="shared" si="8"/>
        <v>0</v>
      </c>
      <c r="Q97">
        <f t="shared" si="9"/>
        <v>8.7586828008086162</v>
      </c>
    </row>
    <row r="98" spans="1:21" x14ac:dyDescent="0.25">
      <c r="A98" s="3" t="s">
        <v>19</v>
      </c>
      <c r="B98" s="3" t="s">
        <v>20</v>
      </c>
      <c r="C98" s="4">
        <v>2013</v>
      </c>
      <c r="D98" s="4">
        <v>6</v>
      </c>
      <c r="E98" s="4">
        <v>1</v>
      </c>
      <c r="F98" s="4">
        <v>14</v>
      </c>
      <c r="G98" s="8">
        <v>41334</v>
      </c>
      <c r="H98">
        <v>90</v>
      </c>
      <c r="I98">
        <v>120</v>
      </c>
      <c r="J98">
        <v>0.110863261</v>
      </c>
      <c r="L98">
        <v>1.7583397278930002</v>
      </c>
      <c r="M98" s="15">
        <f t="shared" si="5"/>
        <v>1400</v>
      </c>
      <c r="N98" s="15">
        <f t="shared" si="6"/>
        <v>30</v>
      </c>
      <c r="O98" s="15">
        <f t="shared" si="7"/>
        <v>4200000</v>
      </c>
      <c r="P98">
        <f t="shared" si="8"/>
        <v>0</v>
      </c>
      <c r="Q98">
        <f t="shared" si="9"/>
        <v>7.385026857150601</v>
      </c>
    </row>
    <row r="99" spans="1:21" x14ac:dyDescent="0.25">
      <c r="A99" s="3" t="s">
        <v>19</v>
      </c>
      <c r="B99" s="3" t="s">
        <v>20</v>
      </c>
      <c r="C99" s="4">
        <v>2013</v>
      </c>
      <c r="D99" s="4">
        <v>6</v>
      </c>
      <c r="E99" s="4">
        <v>1</v>
      </c>
      <c r="F99" s="3">
        <v>14</v>
      </c>
      <c r="G99" s="8">
        <v>41334</v>
      </c>
      <c r="H99">
        <v>120</v>
      </c>
      <c r="I99">
        <v>150</v>
      </c>
      <c r="J99">
        <v>8.5024155000000004E-2</v>
      </c>
      <c r="L99">
        <v>4.2697231883639999</v>
      </c>
      <c r="M99" s="15">
        <f t="shared" si="5"/>
        <v>0</v>
      </c>
      <c r="N99" s="15">
        <f t="shared" si="6"/>
        <v>30</v>
      </c>
      <c r="O99" s="15">
        <f t="shared" si="7"/>
        <v>0</v>
      </c>
      <c r="P99">
        <f t="shared" si="8"/>
        <v>0</v>
      </c>
      <c r="Q99">
        <f t="shared" si="9"/>
        <v>0</v>
      </c>
    </row>
    <row r="100" spans="1:21" x14ac:dyDescent="0.25">
      <c r="A100" s="3" t="s">
        <v>19</v>
      </c>
      <c r="B100" s="3" t="s">
        <v>20</v>
      </c>
      <c r="C100" s="4">
        <v>2013</v>
      </c>
      <c r="D100" s="3">
        <v>3</v>
      </c>
      <c r="E100" s="3">
        <v>2</v>
      </c>
      <c r="F100" s="3">
        <v>15</v>
      </c>
      <c r="G100" s="8">
        <v>41334</v>
      </c>
      <c r="H100" s="15">
        <v>0</v>
      </c>
      <c r="I100" s="15">
        <v>10</v>
      </c>
      <c r="J100" s="15">
        <v>0.23237338599999999</v>
      </c>
      <c r="K100" s="15">
        <v>1.7283390326494401</v>
      </c>
      <c r="L100" s="15">
        <v>3.4243134724480004</v>
      </c>
      <c r="M100" s="15">
        <f t="shared" si="5"/>
        <v>1417</v>
      </c>
      <c r="N100" s="15">
        <f t="shared" si="6"/>
        <v>10</v>
      </c>
      <c r="O100" s="15">
        <f t="shared" si="7"/>
        <v>1417000</v>
      </c>
      <c r="P100">
        <f t="shared" si="8"/>
        <v>2.4490564092642564</v>
      </c>
      <c r="Q100">
        <f t="shared" si="9"/>
        <v>4.8522521904588158</v>
      </c>
      <c r="R100">
        <f>SUM(P100:P106)</f>
        <v>3.2924086453735253</v>
      </c>
      <c r="S100">
        <f>SUM(Q100:Q106)</f>
        <v>16.919468816789724</v>
      </c>
      <c r="T100">
        <v>3.2924086453735253</v>
      </c>
      <c r="U100">
        <v>16.919468816789724</v>
      </c>
    </row>
    <row r="101" spans="1:21" x14ac:dyDescent="0.25">
      <c r="A101" s="3" t="s">
        <v>19</v>
      </c>
      <c r="B101" s="3" t="s">
        <v>20</v>
      </c>
      <c r="C101" s="4">
        <v>2013</v>
      </c>
      <c r="D101" s="3">
        <v>3</v>
      </c>
      <c r="E101" s="3">
        <v>2</v>
      </c>
      <c r="F101" s="3">
        <v>15</v>
      </c>
      <c r="G101" s="8">
        <v>41334</v>
      </c>
      <c r="H101">
        <v>10</v>
      </c>
      <c r="I101">
        <v>20</v>
      </c>
      <c r="J101">
        <v>0.18778509900000001</v>
      </c>
      <c r="K101">
        <v>0.26154473790445504</v>
      </c>
      <c r="L101">
        <v>1.464013557945</v>
      </c>
      <c r="M101" s="15">
        <f t="shared" si="5"/>
        <v>1417</v>
      </c>
      <c r="N101" s="15">
        <f t="shared" si="6"/>
        <v>10</v>
      </c>
      <c r="O101" s="15">
        <f t="shared" si="7"/>
        <v>1417000</v>
      </c>
      <c r="P101">
        <f t="shared" si="8"/>
        <v>0.37060889361061278</v>
      </c>
      <c r="Q101">
        <f t="shared" si="9"/>
        <v>2.0745072116080649</v>
      </c>
    </row>
    <row r="102" spans="1:21" x14ac:dyDescent="0.25">
      <c r="A102" s="3" t="s">
        <v>19</v>
      </c>
      <c r="B102" s="3" t="s">
        <v>20</v>
      </c>
      <c r="C102" s="4">
        <v>2013</v>
      </c>
      <c r="D102" s="3">
        <v>3</v>
      </c>
      <c r="E102" s="3">
        <v>2</v>
      </c>
      <c r="F102" s="3">
        <v>15</v>
      </c>
      <c r="G102" s="8">
        <v>41334</v>
      </c>
      <c r="H102">
        <v>20</v>
      </c>
      <c r="I102">
        <v>30</v>
      </c>
      <c r="J102">
        <v>0.16433892</v>
      </c>
      <c r="K102">
        <v>0.33362268348529001</v>
      </c>
      <c r="L102">
        <v>1.068354981318</v>
      </c>
      <c r="M102" s="15">
        <f t="shared" si="5"/>
        <v>1417</v>
      </c>
      <c r="N102" s="15">
        <f t="shared" si="6"/>
        <v>10</v>
      </c>
      <c r="O102" s="15">
        <f t="shared" si="7"/>
        <v>1417000</v>
      </c>
      <c r="P102">
        <f t="shared" si="8"/>
        <v>0.47274334249865596</v>
      </c>
      <c r="Q102">
        <f t="shared" si="9"/>
        <v>1.513859008527606</v>
      </c>
    </row>
    <row r="103" spans="1:21" x14ac:dyDescent="0.25">
      <c r="A103" s="3" t="s">
        <v>19</v>
      </c>
      <c r="B103" s="3" t="s">
        <v>20</v>
      </c>
      <c r="C103" s="4">
        <v>2013</v>
      </c>
      <c r="D103" s="3">
        <v>3</v>
      </c>
      <c r="E103" s="3">
        <v>2</v>
      </c>
      <c r="F103" s="3">
        <v>15</v>
      </c>
      <c r="G103" s="8">
        <v>41334</v>
      </c>
      <c r="H103">
        <v>30</v>
      </c>
      <c r="I103">
        <v>60</v>
      </c>
      <c r="J103">
        <v>0.15808092000000001</v>
      </c>
      <c r="L103">
        <v>0.3981751049915</v>
      </c>
      <c r="M103" s="15">
        <f t="shared" si="5"/>
        <v>1341</v>
      </c>
      <c r="N103" s="15">
        <f t="shared" si="6"/>
        <v>30</v>
      </c>
      <c r="O103" s="15">
        <f t="shared" si="7"/>
        <v>4023000</v>
      </c>
      <c r="P103">
        <f t="shared" si="8"/>
        <v>0</v>
      </c>
      <c r="Q103">
        <f t="shared" si="9"/>
        <v>1.6018584473808044</v>
      </c>
    </row>
    <row r="104" spans="1:21" x14ac:dyDescent="0.25">
      <c r="A104" s="3" t="s">
        <v>19</v>
      </c>
      <c r="B104" s="3" t="s">
        <v>20</v>
      </c>
      <c r="C104" s="4">
        <v>2013</v>
      </c>
      <c r="D104" s="3">
        <v>3</v>
      </c>
      <c r="E104" s="3">
        <v>2</v>
      </c>
      <c r="F104" s="3">
        <v>15</v>
      </c>
      <c r="G104" s="8">
        <v>41334</v>
      </c>
      <c r="H104">
        <v>60</v>
      </c>
      <c r="I104">
        <v>90</v>
      </c>
      <c r="J104">
        <v>0.127810651</v>
      </c>
      <c r="L104">
        <v>0.98471242598399999</v>
      </c>
      <c r="M104" s="15">
        <f t="shared" si="5"/>
        <v>1391</v>
      </c>
      <c r="N104" s="15">
        <f t="shared" si="6"/>
        <v>30</v>
      </c>
      <c r="O104" s="15">
        <f t="shared" si="7"/>
        <v>4173000</v>
      </c>
      <c r="P104">
        <f t="shared" si="8"/>
        <v>0</v>
      </c>
      <c r="Q104">
        <f t="shared" si="9"/>
        <v>4.1092049536312318</v>
      </c>
    </row>
    <row r="105" spans="1:21" x14ac:dyDescent="0.25">
      <c r="A105" s="3" t="s">
        <v>19</v>
      </c>
      <c r="B105" s="3" t="s">
        <v>20</v>
      </c>
      <c r="C105" s="4">
        <v>2013</v>
      </c>
      <c r="D105" s="3">
        <v>3</v>
      </c>
      <c r="E105" s="3">
        <v>2</v>
      </c>
      <c r="F105" s="3">
        <v>15</v>
      </c>
      <c r="G105" s="8">
        <v>41334</v>
      </c>
      <c r="H105">
        <v>90</v>
      </c>
      <c r="I105">
        <v>120</v>
      </c>
      <c r="J105">
        <v>8.5490962000000004E-2</v>
      </c>
      <c r="L105">
        <v>0.65899690599600003</v>
      </c>
      <c r="M105" s="15">
        <f t="shared" si="5"/>
        <v>1400</v>
      </c>
      <c r="N105" s="15">
        <f t="shared" si="6"/>
        <v>30</v>
      </c>
      <c r="O105" s="15">
        <f t="shared" si="7"/>
        <v>4200000</v>
      </c>
      <c r="P105">
        <f t="shared" si="8"/>
        <v>0</v>
      </c>
      <c r="Q105">
        <f t="shared" si="9"/>
        <v>2.7677870051831999</v>
      </c>
    </row>
    <row r="106" spans="1:21" x14ac:dyDescent="0.25">
      <c r="A106" s="3" t="s">
        <v>19</v>
      </c>
      <c r="B106" s="3" t="s">
        <v>20</v>
      </c>
      <c r="C106" s="4">
        <v>2013</v>
      </c>
      <c r="D106" s="3">
        <v>3</v>
      </c>
      <c r="E106" s="3">
        <v>2</v>
      </c>
      <c r="F106" s="3">
        <v>15</v>
      </c>
      <c r="G106" s="8">
        <v>41334</v>
      </c>
      <c r="H106">
        <v>120</v>
      </c>
      <c r="I106">
        <v>150</v>
      </c>
      <c r="J106">
        <v>7.7717234999999996E-2</v>
      </c>
      <c r="L106">
        <v>0.36454281613679995</v>
      </c>
      <c r="M106" s="15">
        <f t="shared" si="5"/>
        <v>0</v>
      </c>
      <c r="N106" s="15">
        <f t="shared" si="6"/>
        <v>30</v>
      </c>
      <c r="O106" s="15">
        <f t="shared" si="7"/>
        <v>0</v>
      </c>
      <c r="P106">
        <f t="shared" si="8"/>
        <v>0</v>
      </c>
      <c r="Q106">
        <f t="shared" si="9"/>
        <v>0</v>
      </c>
    </row>
    <row r="107" spans="1:21" x14ac:dyDescent="0.25">
      <c r="A107" s="3" t="s">
        <v>19</v>
      </c>
      <c r="B107" s="3" t="s">
        <v>20</v>
      </c>
      <c r="C107" s="4">
        <v>2013</v>
      </c>
      <c r="D107" s="3">
        <v>9</v>
      </c>
      <c r="E107" s="3">
        <v>2</v>
      </c>
      <c r="F107" s="3">
        <v>16</v>
      </c>
      <c r="G107" s="8">
        <v>41334</v>
      </c>
      <c r="H107" s="15">
        <v>0</v>
      </c>
      <c r="I107" s="15">
        <v>10</v>
      </c>
      <c r="J107" s="15">
        <v>0.20618903499999999</v>
      </c>
      <c r="K107" s="15">
        <v>1.5790105617221999</v>
      </c>
      <c r="L107" s="15">
        <v>4.0914057629779998</v>
      </c>
      <c r="M107" s="15">
        <f t="shared" si="5"/>
        <v>1417</v>
      </c>
      <c r="N107" s="15">
        <f t="shared" si="6"/>
        <v>10</v>
      </c>
      <c r="O107" s="15">
        <f t="shared" si="7"/>
        <v>1417000</v>
      </c>
      <c r="P107">
        <f t="shared" si="8"/>
        <v>2.2374579659603571</v>
      </c>
      <c r="Q107">
        <f t="shared" si="9"/>
        <v>5.7975219661398256</v>
      </c>
      <c r="R107">
        <f>SUM(P107:P113)</f>
        <v>2.8491132392894558</v>
      </c>
      <c r="S107">
        <f>SUM(Q107:Q113)</f>
        <v>36.872002593669109</v>
      </c>
      <c r="T107">
        <v>2.8491132392894558</v>
      </c>
      <c r="U107">
        <v>36.872002593669109</v>
      </c>
    </row>
    <row r="108" spans="1:21" x14ac:dyDescent="0.25">
      <c r="A108" s="3" t="s">
        <v>19</v>
      </c>
      <c r="B108" s="3" t="s">
        <v>20</v>
      </c>
      <c r="C108" s="4">
        <v>2013</v>
      </c>
      <c r="D108" s="3">
        <v>9</v>
      </c>
      <c r="E108" s="3">
        <v>2</v>
      </c>
      <c r="F108" s="3">
        <v>16</v>
      </c>
      <c r="G108" s="8">
        <v>41334</v>
      </c>
      <c r="H108">
        <v>10</v>
      </c>
      <c r="I108">
        <v>20</v>
      </c>
      <c r="J108">
        <v>0.1796875</v>
      </c>
      <c r="K108">
        <v>0.1085246093679</v>
      </c>
      <c r="L108">
        <v>1.5743710936469999</v>
      </c>
      <c r="M108" s="15">
        <f t="shared" si="5"/>
        <v>1417</v>
      </c>
      <c r="N108" s="15">
        <f t="shared" si="6"/>
        <v>10</v>
      </c>
      <c r="O108" s="15">
        <f t="shared" si="7"/>
        <v>1417000</v>
      </c>
      <c r="P108">
        <f t="shared" si="8"/>
        <v>0.15377937147431431</v>
      </c>
      <c r="Q108">
        <f t="shared" si="9"/>
        <v>2.2308838396977988</v>
      </c>
    </row>
    <row r="109" spans="1:21" x14ac:dyDescent="0.25">
      <c r="A109" s="3" t="s">
        <v>19</v>
      </c>
      <c r="B109" s="3" t="s">
        <v>20</v>
      </c>
      <c r="C109" s="4">
        <v>2013</v>
      </c>
      <c r="D109" s="3">
        <v>9</v>
      </c>
      <c r="E109" s="3">
        <v>2</v>
      </c>
      <c r="F109" s="3">
        <v>16</v>
      </c>
      <c r="G109" s="8">
        <v>41334</v>
      </c>
      <c r="H109">
        <v>20</v>
      </c>
      <c r="I109">
        <v>30</v>
      </c>
      <c r="J109">
        <v>0.16168127900000001</v>
      </c>
      <c r="K109">
        <v>0.32313048825320001</v>
      </c>
      <c r="L109">
        <v>0.9803959086320001</v>
      </c>
      <c r="M109" s="15">
        <f t="shared" si="5"/>
        <v>1417</v>
      </c>
      <c r="N109" s="15">
        <f t="shared" si="6"/>
        <v>10</v>
      </c>
      <c r="O109" s="15">
        <f t="shared" si="7"/>
        <v>1417000</v>
      </c>
      <c r="P109">
        <f t="shared" si="8"/>
        <v>0.45787590185478438</v>
      </c>
      <c r="Q109">
        <f t="shared" si="9"/>
        <v>1.3892210025315439</v>
      </c>
    </row>
    <row r="110" spans="1:21" x14ac:dyDescent="0.25">
      <c r="A110" s="3" t="s">
        <v>19</v>
      </c>
      <c r="B110" s="3" t="s">
        <v>20</v>
      </c>
      <c r="C110" s="4">
        <v>2013</v>
      </c>
      <c r="D110" s="3">
        <v>9</v>
      </c>
      <c r="E110" s="3">
        <v>2</v>
      </c>
      <c r="F110" s="3">
        <v>16</v>
      </c>
      <c r="G110" s="8">
        <v>41334</v>
      </c>
      <c r="H110">
        <v>30</v>
      </c>
      <c r="I110">
        <v>60</v>
      </c>
      <c r="J110">
        <v>0.14931335800000001</v>
      </c>
      <c r="L110">
        <v>1.1555198502120001</v>
      </c>
      <c r="M110" s="15">
        <f t="shared" si="5"/>
        <v>1341</v>
      </c>
      <c r="N110" s="15">
        <f t="shared" si="6"/>
        <v>30</v>
      </c>
      <c r="O110" s="15">
        <f t="shared" si="7"/>
        <v>4023000</v>
      </c>
      <c r="P110">
        <f t="shared" si="8"/>
        <v>0</v>
      </c>
      <c r="Q110">
        <f t="shared" si="9"/>
        <v>4.6486563574028761</v>
      </c>
    </row>
    <row r="111" spans="1:21" x14ac:dyDescent="0.25">
      <c r="A111" s="3" t="s">
        <v>19</v>
      </c>
      <c r="B111" s="3" t="s">
        <v>20</v>
      </c>
      <c r="C111" s="4">
        <v>2013</v>
      </c>
      <c r="D111" s="3">
        <v>9</v>
      </c>
      <c r="E111" s="3">
        <v>2</v>
      </c>
      <c r="F111" s="3">
        <v>16</v>
      </c>
      <c r="G111" s="8">
        <v>41334</v>
      </c>
      <c r="H111">
        <v>60</v>
      </c>
      <c r="I111">
        <v>90</v>
      </c>
      <c r="J111">
        <v>0.13773848299999999</v>
      </c>
      <c r="L111">
        <v>3.0879737089680002</v>
      </c>
      <c r="M111" s="15">
        <f t="shared" si="5"/>
        <v>1391</v>
      </c>
      <c r="N111" s="15">
        <f t="shared" si="6"/>
        <v>30</v>
      </c>
      <c r="O111" s="15">
        <f t="shared" si="7"/>
        <v>4173000</v>
      </c>
      <c r="P111">
        <f t="shared" si="8"/>
        <v>0</v>
      </c>
      <c r="Q111">
        <f t="shared" si="9"/>
        <v>12.886114287523464</v>
      </c>
    </row>
    <row r="112" spans="1:21" x14ac:dyDescent="0.25">
      <c r="A112" s="3" t="s">
        <v>19</v>
      </c>
      <c r="B112" s="3" t="s">
        <v>20</v>
      </c>
      <c r="C112" s="4">
        <v>2013</v>
      </c>
      <c r="D112" s="3">
        <v>9</v>
      </c>
      <c r="E112" s="3">
        <v>2</v>
      </c>
      <c r="F112" s="3">
        <v>16</v>
      </c>
      <c r="G112" s="8">
        <v>41334</v>
      </c>
      <c r="H112">
        <v>90</v>
      </c>
      <c r="I112">
        <v>120</v>
      </c>
      <c r="J112">
        <v>0.122663551</v>
      </c>
      <c r="L112">
        <v>2.3618107477079997</v>
      </c>
      <c r="M112" s="15">
        <f t="shared" si="5"/>
        <v>1400</v>
      </c>
      <c r="N112" s="15">
        <f t="shared" si="6"/>
        <v>30</v>
      </c>
      <c r="O112" s="15">
        <f t="shared" si="7"/>
        <v>4200000</v>
      </c>
      <c r="P112">
        <f t="shared" si="8"/>
        <v>0</v>
      </c>
      <c r="Q112">
        <f t="shared" si="9"/>
        <v>9.9196051403735979</v>
      </c>
    </row>
    <row r="113" spans="1:21" x14ac:dyDescent="0.25">
      <c r="A113" s="3" t="s">
        <v>19</v>
      </c>
      <c r="B113" s="3" t="s">
        <v>20</v>
      </c>
      <c r="C113" s="4">
        <v>2013</v>
      </c>
      <c r="D113" s="3">
        <v>9</v>
      </c>
      <c r="E113" s="3">
        <v>2</v>
      </c>
      <c r="F113" s="3">
        <v>16</v>
      </c>
      <c r="G113" s="8">
        <v>41334</v>
      </c>
      <c r="H113">
        <v>120</v>
      </c>
      <c r="I113">
        <v>150</v>
      </c>
      <c r="J113">
        <v>0.11756829100000001</v>
      </c>
      <c r="L113">
        <v>2.4491147564070004</v>
      </c>
      <c r="M113" s="15">
        <f t="shared" si="5"/>
        <v>0</v>
      </c>
      <c r="N113" s="15">
        <f t="shared" si="6"/>
        <v>30</v>
      </c>
      <c r="O113" s="15">
        <f t="shared" si="7"/>
        <v>0</v>
      </c>
      <c r="P113">
        <f t="shared" si="8"/>
        <v>0</v>
      </c>
      <c r="Q113">
        <f t="shared" si="9"/>
        <v>0</v>
      </c>
    </row>
    <row r="114" spans="1:21" x14ac:dyDescent="0.25">
      <c r="A114" s="3" t="s">
        <v>19</v>
      </c>
      <c r="B114" s="3" t="s">
        <v>20</v>
      </c>
      <c r="C114" s="4">
        <v>2013</v>
      </c>
      <c r="D114" s="3">
        <v>6</v>
      </c>
      <c r="E114" s="3">
        <v>2</v>
      </c>
      <c r="F114" s="3">
        <v>17</v>
      </c>
      <c r="G114" s="8">
        <v>41334</v>
      </c>
      <c r="H114" s="15">
        <v>0</v>
      </c>
      <c r="I114" s="15">
        <v>10</v>
      </c>
      <c r="J114" s="15">
        <v>0.218100285</v>
      </c>
      <c r="K114" s="15">
        <v>0.94436363635440002</v>
      </c>
      <c r="L114" s="15">
        <v>3.5678312270339996</v>
      </c>
      <c r="M114" s="15">
        <f t="shared" si="5"/>
        <v>1417</v>
      </c>
      <c r="N114" s="15">
        <f t="shared" si="6"/>
        <v>10</v>
      </c>
      <c r="O114" s="15">
        <f t="shared" si="7"/>
        <v>1417000</v>
      </c>
      <c r="P114">
        <f t="shared" si="8"/>
        <v>1.3381632727141848</v>
      </c>
      <c r="Q114">
        <f t="shared" si="9"/>
        <v>5.0556168487071771</v>
      </c>
      <c r="R114">
        <f>SUM(P114:P120)</f>
        <v>2.2555620055229246</v>
      </c>
      <c r="S114">
        <f>SUM(Q114:Q120)</f>
        <v>90.597438442691512</v>
      </c>
      <c r="T114">
        <v>2.2555620055229246</v>
      </c>
      <c r="U114">
        <v>90.597438442691512</v>
      </c>
    </row>
    <row r="115" spans="1:21" x14ac:dyDescent="0.25">
      <c r="A115" s="3" t="s">
        <v>19</v>
      </c>
      <c r="B115" s="3" t="s">
        <v>20</v>
      </c>
      <c r="C115" s="4">
        <v>2013</v>
      </c>
      <c r="D115" s="3">
        <v>6</v>
      </c>
      <c r="E115" s="3">
        <v>2</v>
      </c>
      <c r="F115" s="3">
        <v>17</v>
      </c>
      <c r="G115" s="8">
        <v>41334</v>
      </c>
      <c r="H115">
        <v>10</v>
      </c>
      <c r="I115">
        <v>20</v>
      </c>
      <c r="J115">
        <v>0.175686275</v>
      </c>
      <c r="K115">
        <v>0.255748705884</v>
      </c>
      <c r="L115">
        <v>1.0351733333400002</v>
      </c>
      <c r="M115" s="15">
        <f t="shared" si="5"/>
        <v>1417</v>
      </c>
      <c r="N115" s="15">
        <f t="shared" si="6"/>
        <v>10</v>
      </c>
      <c r="O115" s="15">
        <f t="shared" si="7"/>
        <v>1417000</v>
      </c>
      <c r="P115">
        <f t="shared" si="8"/>
        <v>0.36239591623762801</v>
      </c>
      <c r="Q115">
        <f t="shared" si="9"/>
        <v>1.46684061334278</v>
      </c>
    </row>
    <row r="116" spans="1:21" x14ac:dyDescent="0.25">
      <c r="A116" s="3" t="s">
        <v>19</v>
      </c>
      <c r="B116" s="3" t="s">
        <v>20</v>
      </c>
      <c r="C116" s="4">
        <v>2013</v>
      </c>
      <c r="D116" s="3">
        <v>6</v>
      </c>
      <c r="E116" s="3">
        <v>2</v>
      </c>
      <c r="F116" s="3">
        <v>17</v>
      </c>
      <c r="G116" s="8">
        <v>41334</v>
      </c>
      <c r="H116">
        <v>20</v>
      </c>
      <c r="I116">
        <v>30</v>
      </c>
      <c r="J116">
        <v>0.16048683799999999</v>
      </c>
      <c r="K116">
        <v>0.391674535336</v>
      </c>
      <c r="L116">
        <v>0.80433163506499983</v>
      </c>
      <c r="M116" s="15">
        <f t="shared" si="5"/>
        <v>1417</v>
      </c>
      <c r="N116" s="15">
        <f t="shared" si="6"/>
        <v>10</v>
      </c>
      <c r="O116" s="15">
        <f t="shared" si="7"/>
        <v>1417000</v>
      </c>
      <c r="P116">
        <f t="shared" si="8"/>
        <v>0.55500281657111195</v>
      </c>
      <c r="Q116">
        <f t="shared" si="9"/>
        <v>1.1397379268871046</v>
      </c>
    </row>
    <row r="117" spans="1:21" x14ac:dyDescent="0.25">
      <c r="A117" s="3" t="s">
        <v>19</v>
      </c>
      <c r="B117" s="3" t="s">
        <v>20</v>
      </c>
      <c r="C117" s="4">
        <v>2013</v>
      </c>
      <c r="D117" s="3">
        <v>6</v>
      </c>
      <c r="E117" s="3">
        <v>2</v>
      </c>
      <c r="F117" s="3">
        <v>17</v>
      </c>
      <c r="G117" s="8">
        <v>41334</v>
      </c>
      <c r="H117">
        <v>30</v>
      </c>
      <c r="I117">
        <v>60</v>
      </c>
      <c r="J117">
        <v>0.148117155</v>
      </c>
      <c r="L117">
        <v>1.050502928829</v>
      </c>
      <c r="M117" s="15">
        <f t="shared" si="5"/>
        <v>1341</v>
      </c>
      <c r="N117" s="15">
        <f t="shared" si="6"/>
        <v>30</v>
      </c>
      <c r="O117" s="15">
        <f t="shared" si="7"/>
        <v>4023000</v>
      </c>
      <c r="P117">
        <f t="shared" si="8"/>
        <v>0</v>
      </c>
      <c r="Q117">
        <f t="shared" si="9"/>
        <v>4.226173282679067</v>
      </c>
    </row>
    <row r="118" spans="1:21" x14ac:dyDescent="0.25">
      <c r="A118" s="3" t="s">
        <v>19</v>
      </c>
      <c r="B118" s="3" t="s">
        <v>20</v>
      </c>
      <c r="C118" s="4">
        <v>2013</v>
      </c>
      <c r="D118" s="3">
        <v>6</v>
      </c>
      <c r="E118" s="3">
        <v>2</v>
      </c>
      <c r="F118" s="3">
        <v>17</v>
      </c>
      <c r="G118" s="8">
        <v>41334</v>
      </c>
      <c r="H118">
        <v>60</v>
      </c>
      <c r="I118">
        <v>90</v>
      </c>
      <c r="J118">
        <v>0.12558548</v>
      </c>
      <c r="L118">
        <v>2.1043844162600003</v>
      </c>
      <c r="M118" s="15">
        <f t="shared" si="5"/>
        <v>1391</v>
      </c>
      <c r="N118" s="15">
        <f t="shared" si="6"/>
        <v>30</v>
      </c>
      <c r="O118" s="15">
        <f t="shared" si="7"/>
        <v>4173000</v>
      </c>
      <c r="P118">
        <f t="shared" si="8"/>
        <v>0</v>
      </c>
      <c r="Q118">
        <f t="shared" si="9"/>
        <v>8.78159616905298</v>
      </c>
    </row>
    <row r="119" spans="1:21" x14ac:dyDescent="0.25">
      <c r="A119" s="3" t="s">
        <v>19</v>
      </c>
      <c r="B119" s="3" t="s">
        <v>20</v>
      </c>
      <c r="C119" s="4">
        <v>2013</v>
      </c>
      <c r="D119" s="3">
        <v>6</v>
      </c>
      <c r="E119" s="3">
        <v>2</v>
      </c>
      <c r="F119" s="3">
        <v>17</v>
      </c>
      <c r="G119" s="8">
        <v>41334</v>
      </c>
      <c r="H119">
        <v>90</v>
      </c>
      <c r="I119">
        <v>120</v>
      </c>
      <c r="J119">
        <v>0.103078226</v>
      </c>
      <c r="L119">
        <v>16.649398476672001</v>
      </c>
      <c r="M119" s="15">
        <f t="shared" si="5"/>
        <v>1400</v>
      </c>
      <c r="N119" s="15">
        <f t="shared" si="6"/>
        <v>30</v>
      </c>
      <c r="O119" s="15">
        <f t="shared" si="7"/>
        <v>4200000</v>
      </c>
      <c r="P119">
        <f t="shared" si="8"/>
        <v>0</v>
      </c>
      <c r="Q119">
        <f t="shared" si="9"/>
        <v>69.927473602022403</v>
      </c>
    </row>
    <row r="120" spans="1:21" x14ac:dyDescent="0.25">
      <c r="A120" s="3" t="s">
        <v>19</v>
      </c>
      <c r="B120" s="3" t="s">
        <v>20</v>
      </c>
      <c r="C120" s="4">
        <v>2013</v>
      </c>
      <c r="D120" s="3">
        <v>6</v>
      </c>
      <c r="E120" s="3">
        <v>2</v>
      </c>
      <c r="F120" s="3">
        <v>17</v>
      </c>
      <c r="G120" s="8">
        <v>41334</v>
      </c>
      <c r="H120">
        <v>120</v>
      </c>
      <c r="I120">
        <v>150</v>
      </c>
      <c r="J120">
        <v>0.11807498600000001</v>
      </c>
      <c r="L120">
        <v>56.522936764912998</v>
      </c>
      <c r="M120" s="15">
        <f t="shared" si="5"/>
        <v>0</v>
      </c>
      <c r="N120" s="15">
        <f t="shared" si="6"/>
        <v>30</v>
      </c>
      <c r="O120" s="15">
        <f t="shared" si="7"/>
        <v>0</v>
      </c>
      <c r="P120">
        <f t="shared" si="8"/>
        <v>0</v>
      </c>
      <c r="Q120">
        <f t="shared" si="9"/>
        <v>0</v>
      </c>
    </row>
    <row r="121" spans="1:21" x14ac:dyDescent="0.25">
      <c r="A121" s="3" t="s">
        <v>19</v>
      </c>
      <c r="B121" s="3" t="s">
        <v>20</v>
      </c>
      <c r="C121" s="4">
        <v>2013</v>
      </c>
      <c r="D121" s="3">
        <v>1</v>
      </c>
      <c r="E121" s="3">
        <v>2</v>
      </c>
      <c r="F121" s="3">
        <v>18</v>
      </c>
      <c r="G121" s="8">
        <v>41334</v>
      </c>
      <c r="H121" s="15">
        <v>0</v>
      </c>
      <c r="I121" s="15">
        <v>10</v>
      </c>
      <c r="J121" s="15">
        <v>0.182016179</v>
      </c>
      <c r="K121" s="15">
        <v>1.9345632650283999</v>
      </c>
      <c r="L121" s="15">
        <v>2.7833605581850001</v>
      </c>
      <c r="M121" s="15">
        <f t="shared" si="5"/>
        <v>1417</v>
      </c>
      <c r="N121" s="15">
        <f t="shared" si="6"/>
        <v>10</v>
      </c>
      <c r="O121" s="15">
        <f t="shared" si="7"/>
        <v>1417000</v>
      </c>
      <c r="P121">
        <f t="shared" si="8"/>
        <v>2.7412761465452422</v>
      </c>
      <c r="Q121">
        <f t="shared" si="9"/>
        <v>3.9440219109481451</v>
      </c>
      <c r="R121">
        <f>SUM(P121:P127)</f>
        <v>3.5900721270043494</v>
      </c>
      <c r="S121">
        <f>SUM(Q121:Q127)</f>
        <v>114.70935707710198</v>
      </c>
      <c r="T121">
        <v>3.5900721270043494</v>
      </c>
      <c r="U121">
        <v>114.70935707710198</v>
      </c>
    </row>
    <row r="122" spans="1:21" x14ac:dyDescent="0.25">
      <c r="A122" s="3" t="s">
        <v>19</v>
      </c>
      <c r="B122" s="3" t="s">
        <v>20</v>
      </c>
      <c r="C122" s="4">
        <v>2013</v>
      </c>
      <c r="D122" s="3">
        <v>1</v>
      </c>
      <c r="E122" s="3">
        <v>2</v>
      </c>
      <c r="F122" s="3">
        <v>18</v>
      </c>
      <c r="G122" s="8">
        <v>41334</v>
      </c>
      <c r="H122">
        <v>10</v>
      </c>
      <c r="I122">
        <v>20</v>
      </c>
      <c r="J122">
        <v>0.16551126499999999</v>
      </c>
      <c r="K122">
        <v>0.28724742921160001</v>
      </c>
      <c r="L122">
        <v>1.0897323800509999</v>
      </c>
      <c r="M122" s="15">
        <f t="shared" si="5"/>
        <v>1417</v>
      </c>
      <c r="N122" s="15">
        <f t="shared" si="6"/>
        <v>10</v>
      </c>
      <c r="O122" s="15">
        <f t="shared" si="7"/>
        <v>1417000</v>
      </c>
      <c r="P122">
        <f t="shared" si="8"/>
        <v>0.40702960719283721</v>
      </c>
      <c r="Q122">
        <f t="shared" si="9"/>
        <v>1.5441507825322667</v>
      </c>
    </row>
    <row r="123" spans="1:21" x14ac:dyDescent="0.25">
      <c r="A123" s="3" t="s">
        <v>19</v>
      </c>
      <c r="B123" s="3" t="s">
        <v>20</v>
      </c>
      <c r="C123" s="4">
        <v>2013</v>
      </c>
      <c r="D123" s="3">
        <v>1</v>
      </c>
      <c r="E123" s="3">
        <v>2</v>
      </c>
      <c r="F123" s="3">
        <v>18</v>
      </c>
      <c r="G123" s="8">
        <v>41334</v>
      </c>
      <c r="H123">
        <v>20</v>
      </c>
      <c r="I123">
        <v>30</v>
      </c>
      <c r="J123">
        <v>0.15746181000000001</v>
      </c>
      <c r="K123">
        <v>0.3117617313099999</v>
      </c>
      <c r="L123">
        <v>0.42232260087999995</v>
      </c>
      <c r="M123" s="15">
        <f t="shared" si="5"/>
        <v>1417</v>
      </c>
      <c r="N123" s="15">
        <f t="shared" si="6"/>
        <v>10</v>
      </c>
      <c r="O123" s="15">
        <f t="shared" si="7"/>
        <v>1417000</v>
      </c>
      <c r="P123">
        <f t="shared" si="8"/>
        <v>0.44176637326626983</v>
      </c>
      <c r="Q123">
        <f t="shared" si="9"/>
        <v>0.59843112544695998</v>
      </c>
    </row>
    <row r="124" spans="1:21" x14ac:dyDescent="0.25">
      <c r="A124" s="3" t="s">
        <v>19</v>
      </c>
      <c r="B124" s="3" t="s">
        <v>20</v>
      </c>
      <c r="C124" s="4">
        <v>2013</v>
      </c>
      <c r="D124" s="3">
        <v>1</v>
      </c>
      <c r="E124" s="3">
        <v>2</v>
      </c>
      <c r="F124" s="3">
        <v>18</v>
      </c>
      <c r="G124" s="8">
        <v>41334</v>
      </c>
      <c r="H124">
        <v>30</v>
      </c>
      <c r="I124">
        <v>60</v>
      </c>
      <c r="J124">
        <v>0.148595432</v>
      </c>
      <c r="L124">
        <v>5.1317861202400001</v>
      </c>
      <c r="M124" s="15">
        <f t="shared" si="5"/>
        <v>1341</v>
      </c>
      <c r="N124" s="15">
        <f t="shared" si="6"/>
        <v>30</v>
      </c>
      <c r="O124" s="15">
        <f t="shared" si="7"/>
        <v>4023000</v>
      </c>
      <c r="P124">
        <f t="shared" si="8"/>
        <v>0</v>
      </c>
      <c r="Q124">
        <f t="shared" si="9"/>
        <v>20.645175561725519</v>
      </c>
    </row>
    <row r="125" spans="1:21" x14ac:dyDescent="0.25">
      <c r="A125" s="3" t="s">
        <v>19</v>
      </c>
      <c r="B125" s="3" t="s">
        <v>20</v>
      </c>
      <c r="C125" s="4">
        <v>2013</v>
      </c>
      <c r="D125" s="3">
        <v>1</v>
      </c>
      <c r="E125" s="3">
        <v>2</v>
      </c>
      <c r="F125" s="3">
        <v>18</v>
      </c>
      <c r="G125" s="8">
        <v>41334</v>
      </c>
      <c r="H125">
        <v>60</v>
      </c>
      <c r="I125">
        <v>90</v>
      </c>
      <c r="J125">
        <v>0.15049863999999999</v>
      </c>
      <c r="L125">
        <v>15.079941070699999</v>
      </c>
      <c r="M125" s="15">
        <f t="shared" si="5"/>
        <v>1391</v>
      </c>
      <c r="N125" s="15">
        <f t="shared" si="6"/>
        <v>30</v>
      </c>
      <c r="O125" s="15">
        <f t="shared" si="7"/>
        <v>4173000</v>
      </c>
      <c r="P125">
        <f t="shared" si="8"/>
        <v>0</v>
      </c>
      <c r="Q125">
        <f t="shared" si="9"/>
        <v>62.92859408803109</v>
      </c>
    </row>
    <row r="126" spans="1:21" x14ac:dyDescent="0.25">
      <c r="A126" s="3" t="s">
        <v>19</v>
      </c>
      <c r="B126" s="3" t="s">
        <v>20</v>
      </c>
      <c r="C126" s="4">
        <v>2013</v>
      </c>
      <c r="D126" s="3">
        <v>1</v>
      </c>
      <c r="E126" s="3">
        <v>2</v>
      </c>
      <c r="F126" s="3">
        <v>18</v>
      </c>
      <c r="G126" s="8">
        <v>41334</v>
      </c>
      <c r="H126">
        <v>90</v>
      </c>
      <c r="I126">
        <v>120</v>
      </c>
      <c r="J126">
        <v>0.14754098399999999</v>
      </c>
      <c r="L126">
        <v>5.96404371629</v>
      </c>
      <c r="M126" s="15">
        <f t="shared" si="5"/>
        <v>1400</v>
      </c>
      <c r="N126" s="15">
        <f t="shared" si="6"/>
        <v>30</v>
      </c>
      <c r="O126" s="15">
        <f t="shared" si="7"/>
        <v>4200000</v>
      </c>
      <c r="P126">
        <f t="shared" si="8"/>
        <v>0</v>
      </c>
      <c r="Q126">
        <f t="shared" si="9"/>
        <v>25.048983608417998</v>
      </c>
    </row>
    <row r="127" spans="1:21" x14ac:dyDescent="0.25">
      <c r="A127" s="3" t="s">
        <v>19</v>
      </c>
      <c r="B127" s="3" t="s">
        <v>20</v>
      </c>
      <c r="C127" s="4">
        <v>2013</v>
      </c>
      <c r="D127" s="3">
        <v>1</v>
      </c>
      <c r="E127" s="3">
        <v>2</v>
      </c>
      <c r="F127" s="3">
        <v>18</v>
      </c>
      <c r="G127" s="8">
        <v>41334</v>
      </c>
      <c r="H127">
        <v>120</v>
      </c>
      <c r="I127">
        <v>150</v>
      </c>
      <c r="J127">
        <v>0.13346975899999999</v>
      </c>
      <c r="L127">
        <v>1.6171347201930002</v>
      </c>
      <c r="M127" s="15">
        <f t="shared" si="5"/>
        <v>0</v>
      </c>
      <c r="N127" s="15">
        <f t="shared" si="6"/>
        <v>30</v>
      </c>
      <c r="O127" s="15">
        <f t="shared" si="7"/>
        <v>0</v>
      </c>
      <c r="P127">
        <f t="shared" si="8"/>
        <v>0</v>
      </c>
      <c r="Q127">
        <f t="shared" si="9"/>
        <v>0</v>
      </c>
    </row>
    <row r="128" spans="1:21" x14ac:dyDescent="0.25">
      <c r="A128" s="3" t="s">
        <v>19</v>
      </c>
      <c r="B128" s="3" t="s">
        <v>20</v>
      </c>
      <c r="C128" s="4">
        <v>2013</v>
      </c>
      <c r="D128" s="3">
        <v>7</v>
      </c>
      <c r="E128" s="3">
        <v>2</v>
      </c>
      <c r="F128" s="3">
        <v>19</v>
      </c>
      <c r="G128" s="8">
        <v>41334</v>
      </c>
      <c r="H128" s="15">
        <v>0</v>
      </c>
      <c r="I128" s="15">
        <v>10</v>
      </c>
      <c r="J128" s="15">
        <v>0.221478649</v>
      </c>
      <c r="K128" s="15">
        <v>0.99208975994920001</v>
      </c>
      <c r="L128" s="15">
        <v>4.1691138199150002</v>
      </c>
      <c r="M128" s="15">
        <f t="shared" si="5"/>
        <v>1417</v>
      </c>
      <c r="N128" s="15">
        <f t="shared" si="6"/>
        <v>10</v>
      </c>
      <c r="O128" s="15">
        <f t="shared" si="7"/>
        <v>1417000</v>
      </c>
      <c r="P128">
        <f t="shared" si="8"/>
        <v>1.4057911898480164</v>
      </c>
      <c r="Q128">
        <f t="shared" si="9"/>
        <v>5.9076342828195552</v>
      </c>
      <c r="R128">
        <f>SUM(P128:P134)</f>
        <v>1.9706459524836266</v>
      </c>
      <c r="S128">
        <f>SUM(Q128:Q134)</f>
        <v>40.555375837065966</v>
      </c>
      <c r="T128">
        <v>1.9706459524836266</v>
      </c>
      <c r="U128">
        <v>40.555375837065966</v>
      </c>
    </row>
    <row r="129" spans="1:21" x14ac:dyDescent="0.25">
      <c r="A129" s="3" t="s">
        <v>19</v>
      </c>
      <c r="B129" s="3" t="s">
        <v>20</v>
      </c>
      <c r="C129" s="4">
        <v>2013</v>
      </c>
      <c r="D129" s="3">
        <v>7</v>
      </c>
      <c r="E129" s="3">
        <v>2</v>
      </c>
      <c r="F129" s="3">
        <v>19</v>
      </c>
      <c r="G129" s="8">
        <v>41334</v>
      </c>
      <c r="H129">
        <v>10</v>
      </c>
      <c r="I129">
        <v>20</v>
      </c>
      <c r="J129">
        <v>0.178665883</v>
      </c>
      <c r="K129">
        <v>0.25347073170419998</v>
      </c>
      <c r="L129">
        <v>1.4302264178490001</v>
      </c>
      <c r="M129" s="15">
        <f t="shared" si="5"/>
        <v>1417</v>
      </c>
      <c r="N129" s="15">
        <f t="shared" si="6"/>
        <v>10</v>
      </c>
      <c r="O129" s="15">
        <f t="shared" si="7"/>
        <v>1417000</v>
      </c>
      <c r="P129">
        <f t="shared" si="8"/>
        <v>0.35916802682485133</v>
      </c>
      <c r="Q129">
        <f t="shared" si="9"/>
        <v>2.0266308340920332</v>
      </c>
    </row>
    <row r="130" spans="1:21" x14ac:dyDescent="0.25">
      <c r="A130" s="3" t="s">
        <v>19</v>
      </c>
      <c r="B130" s="3" t="s">
        <v>20</v>
      </c>
      <c r="C130" s="4">
        <v>2013</v>
      </c>
      <c r="D130" s="3">
        <v>7</v>
      </c>
      <c r="E130" s="3">
        <v>2</v>
      </c>
      <c r="F130" s="3">
        <v>19</v>
      </c>
      <c r="G130" s="8">
        <v>41334</v>
      </c>
      <c r="H130">
        <v>20</v>
      </c>
      <c r="I130">
        <v>30</v>
      </c>
      <c r="J130">
        <v>0.15569917699999999</v>
      </c>
      <c r="K130">
        <v>0.14515648257639999</v>
      </c>
      <c r="L130">
        <v>1.1930669800799998</v>
      </c>
      <c r="M130" s="15">
        <f t="shared" ref="M130:M193" si="10">IF(I130=10, 1417, IF(I130=20, 1417, IF(I130=30, 1417, IF(I130=60, 1341, IF(I130=90, 1391, IF(I130=120, 1400, 0))))))</f>
        <v>1417</v>
      </c>
      <c r="N130" s="15">
        <f t="shared" si="6"/>
        <v>10</v>
      </c>
      <c r="O130" s="15">
        <f t="shared" si="7"/>
        <v>1417000</v>
      </c>
      <c r="P130">
        <f t="shared" si="8"/>
        <v>0.20568673581075878</v>
      </c>
      <c r="Q130">
        <f t="shared" si="9"/>
        <v>1.6905759107733596</v>
      </c>
    </row>
    <row r="131" spans="1:21" x14ac:dyDescent="0.25">
      <c r="A131" s="3" t="s">
        <v>19</v>
      </c>
      <c r="B131" s="3" t="s">
        <v>20</v>
      </c>
      <c r="C131" s="4">
        <v>2013</v>
      </c>
      <c r="D131" s="3">
        <v>7</v>
      </c>
      <c r="E131" s="3">
        <v>2</v>
      </c>
      <c r="F131" s="3">
        <v>19</v>
      </c>
      <c r="G131" s="8">
        <v>41334</v>
      </c>
      <c r="H131">
        <v>30</v>
      </c>
      <c r="I131">
        <v>60</v>
      </c>
      <c r="J131">
        <v>0.15551067499999999</v>
      </c>
      <c r="L131">
        <v>0.84492354296000005</v>
      </c>
      <c r="M131" s="15">
        <f t="shared" si="10"/>
        <v>1341</v>
      </c>
      <c r="N131" s="15">
        <f t="shared" ref="N131:N194" si="11">I131-H131</f>
        <v>30</v>
      </c>
      <c r="O131" s="15">
        <f t="shared" ref="O131:O194" si="12">(N131/100)*10000*M131</f>
        <v>4023000</v>
      </c>
      <c r="P131">
        <f t="shared" ref="P131:P194" si="13">O131*K131*(1/1000000)</f>
        <v>0</v>
      </c>
      <c r="Q131">
        <f t="shared" ref="Q131:Q194" si="14">O131*L131*(1/1000000)</f>
        <v>3.3991274133280802</v>
      </c>
    </row>
    <row r="132" spans="1:21" x14ac:dyDescent="0.25">
      <c r="A132" s="3" t="s">
        <v>19</v>
      </c>
      <c r="B132" s="3" t="s">
        <v>20</v>
      </c>
      <c r="C132" s="4">
        <v>2013</v>
      </c>
      <c r="D132" s="3">
        <v>7</v>
      </c>
      <c r="E132" s="3">
        <v>2</v>
      </c>
      <c r="F132" s="3">
        <v>19</v>
      </c>
      <c r="G132" s="8">
        <v>41334</v>
      </c>
      <c r="H132">
        <v>60</v>
      </c>
      <c r="I132">
        <v>90</v>
      </c>
      <c r="J132">
        <v>0.13598632799999999</v>
      </c>
      <c r="L132">
        <v>3.4425687253649997</v>
      </c>
      <c r="M132" s="15">
        <f t="shared" si="10"/>
        <v>1391</v>
      </c>
      <c r="N132" s="15">
        <f t="shared" si="11"/>
        <v>30</v>
      </c>
      <c r="O132" s="15">
        <f t="shared" si="12"/>
        <v>4173000</v>
      </c>
      <c r="P132">
        <f t="shared" si="13"/>
        <v>0</v>
      </c>
      <c r="Q132">
        <f t="shared" si="14"/>
        <v>14.365839290948143</v>
      </c>
    </row>
    <row r="133" spans="1:21" x14ac:dyDescent="0.25">
      <c r="A133" s="3" t="s">
        <v>19</v>
      </c>
      <c r="B133" s="3" t="s">
        <v>20</v>
      </c>
      <c r="C133" s="4">
        <v>2013</v>
      </c>
      <c r="D133" s="3">
        <v>7</v>
      </c>
      <c r="E133" s="3">
        <v>2</v>
      </c>
      <c r="F133" s="3">
        <v>19</v>
      </c>
      <c r="G133" s="8">
        <v>41334</v>
      </c>
      <c r="H133">
        <v>90</v>
      </c>
      <c r="I133">
        <v>120</v>
      </c>
      <c r="J133">
        <v>0.121236778</v>
      </c>
      <c r="L133">
        <v>3.1346590726440002</v>
      </c>
      <c r="M133" s="15">
        <f t="shared" si="10"/>
        <v>1400</v>
      </c>
      <c r="N133" s="15">
        <f t="shared" si="11"/>
        <v>30</v>
      </c>
      <c r="O133" s="15">
        <f t="shared" si="12"/>
        <v>4200000</v>
      </c>
      <c r="P133">
        <f t="shared" si="13"/>
        <v>0</v>
      </c>
      <c r="Q133">
        <f t="shared" si="14"/>
        <v>13.1655681051048</v>
      </c>
    </row>
    <row r="134" spans="1:21" x14ac:dyDescent="0.25">
      <c r="A134" s="3" t="s">
        <v>19</v>
      </c>
      <c r="B134" s="3" t="s">
        <v>20</v>
      </c>
      <c r="C134" s="4">
        <v>2013</v>
      </c>
      <c r="D134" s="3">
        <v>7</v>
      </c>
      <c r="E134" s="3">
        <v>2</v>
      </c>
      <c r="F134" s="3">
        <v>19</v>
      </c>
      <c r="G134" s="8">
        <v>41334</v>
      </c>
      <c r="H134">
        <v>120</v>
      </c>
      <c r="I134">
        <v>150</v>
      </c>
      <c r="J134">
        <v>0.109451385</v>
      </c>
      <c r="L134">
        <v>0.76661080938000004</v>
      </c>
      <c r="M134" s="15">
        <f t="shared" si="10"/>
        <v>0</v>
      </c>
      <c r="N134" s="15">
        <f t="shared" si="11"/>
        <v>30</v>
      </c>
      <c r="O134" s="15">
        <f t="shared" si="12"/>
        <v>0</v>
      </c>
      <c r="P134">
        <f t="shared" si="13"/>
        <v>0</v>
      </c>
      <c r="Q134">
        <f t="shared" si="14"/>
        <v>0</v>
      </c>
    </row>
    <row r="135" spans="1:21" x14ac:dyDescent="0.25">
      <c r="A135" s="3" t="s">
        <v>19</v>
      </c>
      <c r="B135" s="3" t="s">
        <v>20</v>
      </c>
      <c r="C135" s="4">
        <v>2013</v>
      </c>
      <c r="D135" s="3">
        <v>5</v>
      </c>
      <c r="E135" s="3">
        <v>2</v>
      </c>
      <c r="F135" s="3">
        <v>20</v>
      </c>
      <c r="G135" s="8">
        <v>41334</v>
      </c>
      <c r="H135" s="15">
        <v>0</v>
      </c>
      <c r="I135" s="15">
        <v>10</v>
      </c>
      <c r="J135" s="15">
        <v>0.20599369100000001</v>
      </c>
      <c r="K135" s="15">
        <v>3.8070980759034003</v>
      </c>
      <c r="L135" s="15">
        <v>2.2597779180960003</v>
      </c>
      <c r="M135" s="15">
        <f t="shared" si="10"/>
        <v>1417</v>
      </c>
      <c r="N135" s="15">
        <f t="shared" si="11"/>
        <v>10</v>
      </c>
      <c r="O135" s="15">
        <f t="shared" si="12"/>
        <v>1417000</v>
      </c>
      <c r="P135">
        <f t="shared" si="13"/>
        <v>5.3946579735551179</v>
      </c>
      <c r="Q135">
        <f t="shared" si="14"/>
        <v>3.202105309942032</v>
      </c>
      <c r="R135">
        <f>SUM(P135:P141)</f>
        <v>6.2246586033653406</v>
      </c>
      <c r="S135">
        <f>SUM(Q135:Q141)</f>
        <v>62.764814319752148</v>
      </c>
      <c r="T135">
        <v>6.2246586033653406</v>
      </c>
      <c r="U135">
        <v>62.764814319752148</v>
      </c>
    </row>
    <row r="136" spans="1:21" x14ac:dyDescent="0.25">
      <c r="A136" s="3" t="s">
        <v>19</v>
      </c>
      <c r="B136" s="3" t="s">
        <v>20</v>
      </c>
      <c r="C136" s="4">
        <v>2013</v>
      </c>
      <c r="D136" s="3">
        <v>5</v>
      </c>
      <c r="E136" s="3">
        <v>2</v>
      </c>
      <c r="F136" s="3">
        <v>20</v>
      </c>
      <c r="G136" s="8">
        <v>41334</v>
      </c>
      <c r="H136">
        <v>10</v>
      </c>
      <c r="I136">
        <v>20</v>
      </c>
      <c r="J136">
        <v>0.16752941199999999</v>
      </c>
      <c r="K136">
        <v>0.16757343529020002</v>
      </c>
      <c r="L136">
        <v>0.50825576469400002</v>
      </c>
      <c r="M136" s="15">
        <f t="shared" si="10"/>
        <v>1417</v>
      </c>
      <c r="N136" s="15">
        <f t="shared" si="11"/>
        <v>10</v>
      </c>
      <c r="O136" s="15">
        <f t="shared" si="12"/>
        <v>1417000</v>
      </c>
      <c r="P136">
        <f t="shared" si="13"/>
        <v>0.23745155780621344</v>
      </c>
      <c r="Q136">
        <f t="shared" si="14"/>
        <v>0.72019841857139799</v>
      </c>
    </row>
    <row r="137" spans="1:21" x14ac:dyDescent="0.25">
      <c r="A137" s="3" t="s">
        <v>19</v>
      </c>
      <c r="B137" s="3" t="s">
        <v>20</v>
      </c>
      <c r="C137" s="4">
        <v>2013</v>
      </c>
      <c r="D137" s="3">
        <v>5</v>
      </c>
      <c r="E137" s="3">
        <v>2</v>
      </c>
      <c r="F137" s="3">
        <v>20</v>
      </c>
      <c r="G137" s="8">
        <v>41334</v>
      </c>
      <c r="H137">
        <v>20</v>
      </c>
      <c r="I137">
        <v>30</v>
      </c>
      <c r="J137">
        <v>0.159376872</v>
      </c>
      <c r="K137">
        <v>0.41817153987580002</v>
      </c>
      <c r="L137">
        <v>0.51398172562300004</v>
      </c>
      <c r="M137" s="15">
        <f t="shared" si="10"/>
        <v>1417</v>
      </c>
      <c r="N137" s="15">
        <f t="shared" si="11"/>
        <v>10</v>
      </c>
      <c r="O137" s="15">
        <f t="shared" si="12"/>
        <v>1417000</v>
      </c>
      <c r="P137">
        <f t="shared" si="13"/>
        <v>0.59254907200400864</v>
      </c>
      <c r="Q137">
        <f t="shared" si="14"/>
        <v>0.72831210520779111</v>
      </c>
    </row>
    <row r="138" spans="1:21" x14ac:dyDescent="0.25">
      <c r="A138" s="3" t="s">
        <v>19</v>
      </c>
      <c r="B138" s="3" t="s">
        <v>20</v>
      </c>
      <c r="C138" s="4">
        <v>2013</v>
      </c>
      <c r="D138" s="3">
        <v>5</v>
      </c>
      <c r="E138" s="3">
        <v>2</v>
      </c>
      <c r="F138" s="3">
        <v>20</v>
      </c>
      <c r="G138" s="8">
        <v>41334</v>
      </c>
      <c r="H138">
        <v>30</v>
      </c>
      <c r="I138">
        <v>60</v>
      </c>
      <c r="J138">
        <v>0.154808959</v>
      </c>
      <c r="L138">
        <v>3.1736017788840001</v>
      </c>
      <c r="M138" s="15">
        <f t="shared" si="10"/>
        <v>1341</v>
      </c>
      <c r="N138" s="15">
        <f t="shared" si="11"/>
        <v>30</v>
      </c>
      <c r="O138" s="15">
        <f t="shared" si="12"/>
        <v>4023000</v>
      </c>
      <c r="P138">
        <f t="shared" si="13"/>
        <v>0</v>
      </c>
      <c r="Q138">
        <f t="shared" si="14"/>
        <v>12.767399956450332</v>
      </c>
    </row>
    <row r="139" spans="1:21" x14ac:dyDescent="0.25">
      <c r="A139" s="3" t="s">
        <v>19</v>
      </c>
      <c r="B139" s="3" t="s">
        <v>20</v>
      </c>
      <c r="C139" s="4">
        <v>2013</v>
      </c>
      <c r="D139" s="3">
        <v>5</v>
      </c>
      <c r="E139" s="3">
        <v>2</v>
      </c>
      <c r="F139" s="3">
        <v>20</v>
      </c>
      <c r="G139" s="8">
        <v>41334</v>
      </c>
      <c r="H139">
        <v>60</v>
      </c>
      <c r="I139">
        <v>90</v>
      </c>
      <c r="J139">
        <v>0.145566376</v>
      </c>
      <c r="L139">
        <v>5.0171348022000002</v>
      </c>
      <c r="M139" s="15">
        <f t="shared" si="10"/>
        <v>1391</v>
      </c>
      <c r="N139" s="15">
        <f t="shared" si="11"/>
        <v>30</v>
      </c>
      <c r="O139" s="15">
        <f t="shared" si="12"/>
        <v>4173000</v>
      </c>
      <c r="P139">
        <f t="shared" si="13"/>
        <v>0</v>
      </c>
      <c r="Q139">
        <f t="shared" si="14"/>
        <v>20.936503529580598</v>
      </c>
    </row>
    <row r="140" spans="1:21" x14ac:dyDescent="0.25">
      <c r="A140" s="3" t="s">
        <v>19</v>
      </c>
      <c r="B140" s="3" t="s">
        <v>20</v>
      </c>
      <c r="C140" s="4">
        <v>2013</v>
      </c>
      <c r="D140" s="3">
        <v>5</v>
      </c>
      <c r="E140" s="3">
        <v>2</v>
      </c>
      <c r="F140" s="3">
        <v>20</v>
      </c>
      <c r="G140" s="8">
        <v>41334</v>
      </c>
      <c r="H140">
        <v>90</v>
      </c>
      <c r="I140">
        <v>120</v>
      </c>
      <c r="J140">
        <v>0.155</v>
      </c>
      <c r="L140">
        <v>5.8119750000000003</v>
      </c>
      <c r="M140" s="15">
        <f t="shared" si="10"/>
        <v>1400</v>
      </c>
      <c r="N140" s="15">
        <f t="shared" si="11"/>
        <v>30</v>
      </c>
      <c r="O140" s="15">
        <f t="shared" si="12"/>
        <v>4200000</v>
      </c>
      <c r="P140">
        <f t="shared" si="13"/>
        <v>0</v>
      </c>
      <c r="Q140">
        <f t="shared" si="14"/>
        <v>24.410294999999998</v>
      </c>
    </row>
    <row r="141" spans="1:21" x14ac:dyDescent="0.25">
      <c r="A141" s="3" t="s">
        <v>19</v>
      </c>
      <c r="B141" s="3" t="s">
        <v>20</v>
      </c>
      <c r="C141" s="4">
        <v>2013</v>
      </c>
      <c r="D141" s="3">
        <v>5</v>
      </c>
      <c r="E141" s="3">
        <v>2</v>
      </c>
      <c r="F141" s="3">
        <v>20</v>
      </c>
      <c r="G141" s="8">
        <v>41334</v>
      </c>
      <c r="H141">
        <v>120</v>
      </c>
      <c r="I141">
        <v>150</v>
      </c>
      <c r="J141">
        <v>0.14766958899999999</v>
      </c>
      <c r="L141">
        <v>4.1803230269279998</v>
      </c>
      <c r="M141" s="15">
        <f t="shared" si="10"/>
        <v>0</v>
      </c>
      <c r="N141" s="15">
        <f t="shared" si="11"/>
        <v>30</v>
      </c>
      <c r="O141" s="15">
        <f t="shared" si="12"/>
        <v>0</v>
      </c>
      <c r="P141">
        <f t="shared" si="13"/>
        <v>0</v>
      </c>
      <c r="Q141">
        <f t="shared" si="14"/>
        <v>0</v>
      </c>
    </row>
    <row r="142" spans="1:21" x14ac:dyDescent="0.25">
      <c r="A142" s="3" t="s">
        <v>19</v>
      </c>
      <c r="B142" s="3" t="s">
        <v>20</v>
      </c>
      <c r="C142" s="4">
        <v>2013</v>
      </c>
      <c r="D142" s="3">
        <v>13</v>
      </c>
      <c r="E142" s="3">
        <v>2</v>
      </c>
      <c r="F142" s="3">
        <v>21</v>
      </c>
      <c r="G142" s="8">
        <v>41334</v>
      </c>
      <c r="H142" s="15">
        <v>0</v>
      </c>
      <c r="I142" s="15">
        <v>10</v>
      </c>
      <c r="J142" s="15">
        <v>0.21566433600000001</v>
      </c>
      <c r="K142" s="15">
        <v>1.4723239533988004</v>
      </c>
      <c r="L142" s="15">
        <v>4.2089031235970005</v>
      </c>
      <c r="M142" s="15">
        <f t="shared" si="10"/>
        <v>1417</v>
      </c>
      <c r="N142" s="15">
        <f t="shared" si="11"/>
        <v>10</v>
      </c>
      <c r="O142" s="15">
        <f t="shared" si="12"/>
        <v>1417000</v>
      </c>
      <c r="P142">
        <f t="shared" si="13"/>
        <v>2.0862830419661003</v>
      </c>
      <c r="Q142">
        <f t="shared" si="14"/>
        <v>5.9640157261369495</v>
      </c>
      <c r="R142">
        <f>SUM(P142:P148)</f>
        <v>3.2294412031768283</v>
      </c>
      <c r="S142">
        <f>SUM(Q142:Q148)</f>
        <v>93.730209803246169</v>
      </c>
      <c r="T142">
        <v>3.2294412031768283</v>
      </c>
      <c r="U142">
        <v>93.730209803246169</v>
      </c>
    </row>
    <row r="143" spans="1:21" x14ac:dyDescent="0.25">
      <c r="A143" s="3" t="s">
        <v>19</v>
      </c>
      <c r="B143" s="3" t="s">
        <v>20</v>
      </c>
      <c r="C143" s="4">
        <v>2013</v>
      </c>
      <c r="D143" s="3">
        <v>13</v>
      </c>
      <c r="E143" s="3">
        <v>2</v>
      </c>
      <c r="F143" s="3">
        <v>21</v>
      </c>
      <c r="G143" s="8">
        <v>41334</v>
      </c>
      <c r="H143">
        <v>10</v>
      </c>
      <c r="I143">
        <v>20</v>
      </c>
      <c r="J143">
        <v>0.17153996099999999</v>
      </c>
      <c r="K143">
        <v>0.50933801167199999</v>
      </c>
      <c r="L143">
        <v>1.3592452890850002</v>
      </c>
      <c r="M143" s="15">
        <f t="shared" si="10"/>
        <v>1417</v>
      </c>
      <c r="N143" s="15">
        <f t="shared" si="11"/>
        <v>10</v>
      </c>
      <c r="O143" s="15">
        <f t="shared" si="12"/>
        <v>1417000</v>
      </c>
      <c r="P143">
        <f t="shared" si="13"/>
        <v>0.72173196253922389</v>
      </c>
      <c r="Q143">
        <f t="shared" si="14"/>
        <v>1.9260505746334453</v>
      </c>
    </row>
    <row r="144" spans="1:21" x14ac:dyDescent="0.25">
      <c r="A144" s="3" t="s">
        <v>19</v>
      </c>
      <c r="B144" s="3" t="s">
        <v>20</v>
      </c>
      <c r="C144" s="4">
        <v>2013</v>
      </c>
      <c r="D144" s="3">
        <v>13</v>
      </c>
      <c r="E144" s="3">
        <v>2</v>
      </c>
      <c r="F144" s="3">
        <v>21</v>
      </c>
      <c r="G144" s="8">
        <v>41334</v>
      </c>
      <c r="H144">
        <v>20</v>
      </c>
      <c r="I144">
        <v>30</v>
      </c>
      <c r="J144">
        <v>0.16589147300000001</v>
      </c>
      <c r="K144">
        <v>0.29740733851200002</v>
      </c>
      <c r="L144">
        <v>1.06001602071</v>
      </c>
      <c r="M144" s="15">
        <f t="shared" si="10"/>
        <v>1417</v>
      </c>
      <c r="N144" s="15">
        <f t="shared" si="11"/>
        <v>10</v>
      </c>
      <c r="O144" s="15">
        <f t="shared" si="12"/>
        <v>1417000</v>
      </c>
      <c r="P144">
        <f t="shared" si="13"/>
        <v>0.42142619867150405</v>
      </c>
      <c r="Q144">
        <f t="shared" si="14"/>
        <v>1.50204270134607</v>
      </c>
    </row>
    <row r="145" spans="1:21" x14ac:dyDescent="0.25">
      <c r="A145" s="3" t="s">
        <v>19</v>
      </c>
      <c r="B145" s="3" t="s">
        <v>20</v>
      </c>
      <c r="C145" s="4">
        <v>2013</v>
      </c>
      <c r="D145" s="3">
        <v>13</v>
      </c>
      <c r="E145" s="3">
        <v>2</v>
      </c>
      <c r="F145" s="3">
        <v>21</v>
      </c>
      <c r="G145" s="8">
        <v>41334</v>
      </c>
      <c r="H145">
        <v>30</v>
      </c>
      <c r="I145">
        <v>60</v>
      </c>
      <c r="J145">
        <v>0.15606276699999999</v>
      </c>
      <c r="L145">
        <v>0.65146181641500001</v>
      </c>
      <c r="M145" s="15">
        <f t="shared" si="10"/>
        <v>1341</v>
      </c>
      <c r="N145" s="15">
        <f t="shared" si="11"/>
        <v>30</v>
      </c>
      <c r="O145" s="15">
        <f t="shared" si="12"/>
        <v>4023000</v>
      </c>
      <c r="P145">
        <f t="shared" si="13"/>
        <v>0</v>
      </c>
      <c r="Q145">
        <f t="shared" si="14"/>
        <v>2.620830887437545</v>
      </c>
    </row>
    <row r="146" spans="1:21" x14ac:dyDescent="0.25">
      <c r="A146" s="3" t="s">
        <v>19</v>
      </c>
      <c r="B146" s="3" t="s">
        <v>20</v>
      </c>
      <c r="C146" s="4">
        <v>2013</v>
      </c>
      <c r="D146" s="3">
        <v>13</v>
      </c>
      <c r="E146" s="3">
        <v>2</v>
      </c>
      <c r="F146" s="3">
        <v>21</v>
      </c>
      <c r="G146" s="8">
        <v>41334</v>
      </c>
      <c r="H146">
        <v>60</v>
      </c>
      <c r="I146">
        <v>90</v>
      </c>
      <c r="J146">
        <v>0.14123581299999999</v>
      </c>
      <c r="L146">
        <v>8.4217822619199989</v>
      </c>
      <c r="M146" s="15">
        <f t="shared" si="10"/>
        <v>1391</v>
      </c>
      <c r="N146" s="15">
        <f t="shared" si="11"/>
        <v>30</v>
      </c>
      <c r="O146" s="15">
        <f t="shared" si="12"/>
        <v>4173000</v>
      </c>
      <c r="P146">
        <f t="shared" si="13"/>
        <v>0</v>
      </c>
      <c r="Q146">
        <f t="shared" si="14"/>
        <v>35.144097378992157</v>
      </c>
    </row>
    <row r="147" spans="1:21" x14ac:dyDescent="0.25">
      <c r="A147" s="3" t="s">
        <v>19</v>
      </c>
      <c r="B147" s="3" t="s">
        <v>20</v>
      </c>
      <c r="C147" s="4">
        <v>2013</v>
      </c>
      <c r="D147" s="3">
        <v>13</v>
      </c>
      <c r="E147" s="3">
        <v>2</v>
      </c>
      <c r="F147" s="3">
        <v>21</v>
      </c>
      <c r="G147" s="8">
        <v>41334</v>
      </c>
      <c r="H147">
        <v>90</v>
      </c>
      <c r="I147">
        <v>120</v>
      </c>
      <c r="J147">
        <v>0.147428009</v>
      </c>
      <c r="L147">
        <v>11.088850603499999</v>
      </c>
      <c r="M147" s="15">
        <f t="shared" si="10"/>
        <v>1400</v>
      </c>
      <c r="N147" s="15">
        <f t="shared" si="11"/>
        <v>30</v>
      </c>
      <c r="O147" s="15">
        <f t="shared" si="12"/>
        <v>4200000</v>
      </c>
      <c r="P147">
        <f t="shared" si="13"/>
        <v>0</v>
      </c>
      <c r="Q147">
        <f t="shared" si="14"/>
        <v>46.573172534699999</v>
      </c>
    </row>
    <row r="148" spans="1:21" x14ac:dyDescent="0.25">
      <c r="A148" s="3" t="s">
        <v>19</v>
      </c>
      <c r="B148" s="3" t="s">
        <v>20</v>
      </c>
      <c r="C148" s="4">
        <v>2013</v>
      </c>
      <c r="D148" s="3">
        <v>13</v>
      </c>
      <c r="E148" s="3">
        <v>2</v>
      </c>
      <c r="F148" s="3">
        <v>21</v>
      </c>
      <c r="G148" s="8">
        <v>41334</v>
      </c>
      <c r="H148">
        <v>120</v>
      </c>
      <c r="I148">
        <v>150</v>
      </c>
      <c r="J148">
        <v>0.147791165</v>
      </c>
      <c r="L148">
        <v>2.3024287819170004</v>
      </c>
      <c r="M148" s="15">
        <f t="shared" si="10"/>
        <v>0</v>
      </c>
      <c r="N148" s="15">
        <f t="shared" si="11"/>
        <v>30</v>
      </c>
      <c r="O148" s="15">
        <f t="shared" si="12"/>
        <v>0</v>
      </c>
      <c r="P148">
        <f t="shared" si="13"/>
        <v>0</v>
      </c>
      <c r="Q148">
        <f t="shared" si="14"/>
        <v>0</v>
      </c>
    </row>
    <row r="149" spans="1:21" x14ac:dyDescent="0.25">
      <c r="A149" s="3" t="s">
        <v>19</v>
      </c>
      <c r="B149" s="3" t="s">
        <v>20</v>
      </c>
      <c r="C149" s="4">
        <v>2013</v>
      </c>
      <c r="D149" s="3">
        <v>11</v>
      </c>
      <c r="E149" s="3">
        <v>2</v>
      </c>
      <c r="F149" s="3">
        <v>22</v>
      </c>
      <c r="G149" s="8">
        <v>41334</v>
      </c>
      <c r="H149" s="15">
        <v>0</v>
      </c>
      <c r="I149" s="15">
        <v>10</v>
      </c>
      <c r="J149" s="15">
        <v>0.22565091600000001</v>
      </c>
      <c r="K149" s="15">
        <v>11.513464946520301</v>
      </c>
      <c r="L149" s="15">
        <v>6.6000720505341004</v>
      </c>
      <c r="M149" s="15">
        <f t="shared" si="10"/>
        <v>1417</v>
      </c>
      <c r="N149" s="15">
        <f t="shared" si="11"/>
        <v>10</v>
      </c>
      <c r="O149" s="15">
        <f t="shared" si="12"/>
        <v>1417000</v>
      </c>
      <c r="P149">
        <f t="shared" si="13"/>
        <v>16.314579829219266</v>
      </c>
      <c r="Q149">
        <f t="shared" si="14"/>
        <v>9.3523020956068201</v>
      </c>
      <c r="R149">
        <f>SUM(P149:P155)</f>
        <v>17.174306970248747</v>
      </c>
      <c r="S149">
        <f>SUM(Q149:Q155)</f>
        <v>29.906083533861157</v>
      </c>
      <c r="T149">
        <v>17.174306970248747</v>
      </c>
      <c r="U149">
        <v>29.906083533861157</v>
      </c>
    </row>
    <row r="150" spans="1:21" x14ac:dyDescent="0.25">
      <c r="A150" s="3" t="s">
        <v>19</v>
      </c>
      <c r="B150" s="3" t="s">
        <v>20</v>
      </c>
      <c r="C150" s="4">
        <v>2013</v>
      </c>
      <c r="D150" s="3">
        <v>11</v>
      </c>
      <c r="E150" s="3">
        <v>2</v>
      </c>
      <c r="F150" s="3">
        <v>22</v>
      </c>
      <c r="G150" s="8">
        <v>41334</v>
      </c>
      <c r="H150">
        <v>10</v>
      </c>
      <c r="I150">
        <v>20</v>
      </c>
      <c r="J150">
        <v>0.171410698</v>
      </c>
      <c r="K150">
        <v>0.29909548535680003</v>
      </c>
      <c r="L150">
        <v>0.85737337609880016</v>
      </c>
      <c r="M150" s="15">
        <f t="shared" si="10"/>
        <v>1417</v>
      </c>
      <c r="N150" s="15">
        <f t="shared" si="11"/>
        <v>10</v>
      </c>
      <c r="O150" s="15">
        <f t="shared" si="12"/>
        <v>1417000</v>
      </c>
      <c r="P150">
        <f t="shared" si="13"/>
        <v>0.42381830275058563</v>
      </c>
      <c r="Q150">
        <f t="shared" si="14"/>
        <v>1.2148980739319997</v>
      </c>
    </row>
    <row r="151" spans="1:21" x14ac:dyDescent="0.25">
      <c r="A151" s="3" t="s">
        <v>19</v>
      </c>
      <c r="B151" s="3" t="s">
        <v>20</v>
      </c>
      <c r="C151" s="4">
        <v>2013</v>
      </c>
      <c r="D151" s="3">
        <v>11</v>
      </c>
      <c r="E151" s="3">
        <v>2</v>
      </c>
      <c r="F151" s="3">
        <v>22</v>
      </c>
      <c r="G151" s="8">
        <v>41334</v>
      </c>
      <c r="H151">
        <v>20</v>
      </c>
      <c r="I151">
        <v>30</v>
      </c>
      <c r="J151">
        <v>0.15699334000000001</v>
      </c>
      <c r="K151">
        <v>0.30762797337960002</v>
      </c>
      <c r="L151">
        <v>1.0786890263974001</v>
      </c>
      <c r="M151" s="15">
        <f t="shared" si="10"/>
        <v>1417</v>
      </c>
      <c r="N151" s="15">
        <f t="shared" si="11"/>
        <v>10</v>
      </c>
      <c r="O151" s="15">
        <f t="shared" si="12"/>
        <v>1417000</v>
      </c>
      <c r="P151">
        <f t="shared" si="13"/>
        <v>0.43590883827889321</v>
      </c>
      <c r="Q151">
        <f t="shared" si="14"/>
        <v>1.5285023504051158</v>
      </c>
    </row>
    <row r="152" spans="1:21" x14ac:dyDescent="0.25">
      <c r="A152" s="3" t="s">
        <v>19</v>
      </c>
      <c r="B152" s="3" t="s">
        <v>20</v>
      </c>
      <c r="C152" s="4">
        <v>2013</v>
      </c>
      <c r="D152" s="3">
        <v>11</v>
      </c>
      <c r="E152" s="3">
        <v>2</v>
      </c>
      <c r="F152" s="3">
        <v>22</v>
      </c>
      <c r="G152" s="8">
        <v>41334</v>
      </c>
      <c r="H152">
        <v>30</v>
      </c>
      <c r="I152">
        <v>60</v>
      </c>
      <c r="J152">
        <v>0.153671215</v>
      </c>
      <c r="L152">
        <v>0.91126857804069983</v>
      </c>
      <c r="M152" s="15">
        <f t="shared" si="10"/>
        <v>1341</v>
      </c>
      <c r="N152" s="15">
        <f t="shared" si="11"/>
        <v>30</v>
      </c>
      <c r="O152" s="15">
        <f t="shared" si="12"/>
        <v>4023000</v>
      </c>
      <c r="P152">
        <f t="shared" si="13"/>
        <v>0</v>
      </c>
      <c r="Q152">
        <f t="shared" si="14"/>
        <v>3.6660334894577353</v>
      </c>
    </row>
    <row r="153" spans="1:21" x14ac:dyDescent="0.25">
      <c r="A153" s="3" t="s">
        <v>19</v>
      </c>
      <c r="B153" s="3" t="s">
        <v>20</v>
      </c>
      <c r="C153" s="4">
        <v>2013</v>
      </c>
      <c r="D153" s="3">
        <v>11</v>
      </c>
      <c r="E153" s="3">
        <v>2</v>
      </c>
      <c r="F153" s="3">
        <v>22</v>
      </c>
      <c r="G153" s="8">
        <v>41334</v>
      </c>
      <c r="H153">
        <v>60</v>
      </c>
      <c r="I153">
        <v>90</v>
      </c>
      <c r="J153">
        <v>0.14633507900000001</v>
      </c>
      <c r="L153">
        <v>1.4950334772843001</v>
      </c>
      <c r="M153" s="15">
        <f t="shared" si="10"/>
        <v>1391</v>
      </c>
      <c r="N153" s="15">
        <f t="shared" si="11"/>
        <v>30</v>
      </c>
      <c r="O153" s="15">
        <f t="shared" si="12"/>
        <v>4173000</v>
      </c>
      <c r="P153">
        <f t="shared" si="13"/>
        <v>0</v>
      </c>
      <c r="Q153">
        <f t="shared" si="14"/>
        <v>6.2387747007073839</v>
      </c>
    </row>
    <row r="154" spans="1:21" x14ac:dyDescent="0.25">
      <c r="A154" s="3" t="s">
        <v>19</v>
      </c>
      <c r="B154" s="3" t="s">
        <v>20</v>
      </c>
      <c r="C154" s="4">
        <v>2013</v>
      </c>
      <c r="D154" s="3">
        <v>11</v>
      </c>
      <c r="E154" s="3">
        <v>2</v>
      </c>
      <c r="F154" s="3">
        <v>22</v>
      </c>
      <c r="G154" s="8">
        <v>41334</v>
      </c>
      <c r="H154">
        <v>90</v>
      </c>
      <c r="I154">
        <v>120</v>
      </c>
      <c r="J154">
        <v>0.14301961899999999</v>
      </c>
      <c r="L154">
        <v>1.8822792437505003</v>
      </c>
      <c r="M154" s="15">
        <f t="shared" si="10"/>
        <v>1400</v>
      </c>
      <c r="N154" s="15">
        <f t="shared" si="11"/>
        <v>30</v>
      </c>
      <c r="O154" s="15">
        <f t="shared" si="12"/>
        <v>4200000</v>
      </c>
      <c r="P154">
        <f t="shared" si="13"/>
        <v>0</v>
      </c>
      <c r="Q154">
        <f t="shared" si="14"/>
        <v>7.9055728237521015</v>
      </c>
    </row>
    <row r="155" spans="1:21" x14ac:dyDescent="0.25">
      <c r="A155" s="3" t="s">
        <v>19</v>
      </c>
      <c r="B155" s="3" t="s">
        <v>20</v>
      </c>
      <c r="C155" s="4">
        <v>2013</v>
      </c>
      <c r="D155" s="3">
        <v>11</v>
      </c>
      <c r="E155" s="3">
        <v>2</v>
      </c>
      <c r="F155" s="3">
        <v>22</v>
      </c>
      <c r="G155" s="8">
        <v>41334</v>
      </c>
      <c r="H155">
        <v>120</v>
      </c>
      <c r="I155">
        <v>150</v>
      </c>
      <c r="J155">
        <v>0.151346604</v>
      </c>
      <c r="L155">
        <v>1.0129833577734</v>
      </c>
      <c r="M155" s="15">
        <f t="shared" si="10"/>
        <v>0</v>
      </c>
      <c r="N155" s="15">
        <f t="shared" si="11"/>
        <v>30</v>
      </c>
      <c r="O155" s="15">
        <f t="shared" si="12"/>
        <v>0</v>
      </c>
      <c r="P155">
        <f t="shared" si="13"/>
        <v>0</v>
      </c>
      <c r="Q155">
        <f t="shared" si="14"/>
        <v>0</v>
      </c>
    </row>
    <row r="156" spans="1:21" x14ac:dyDescent="0.25">
      <c r="A156" s="3" t="s">
        <v>19</v>
      </c>
      <c r="B156" s="3" t="s">
        <v>20</v>
      </c>
      <c r="C156" s="4">
        <v>2013</v>
      </c>
      <c r="D156" s="3">
        <v>4</v>
      </c>
      <c r="E156" s="3">
        <v>2</v>
      </c>
      <c r="F156" s="3">
        <v>23</v>
      </c>
      <c r="G156" s="8">
        <v>41334</v>
      </c>
      <c r="H156" s="15">
        <v>0</v>
      </c>
      <c r="I156" s="15">
        <v>10</v>
      </c>
      <c r="J156" s="15">
        <v>0.202976567</v>
      </c>
      <c r="K156" s="15">
        <v>8.9657579220012007</v>
      </c>
      <c r="L156" s="15">
        <v>5.0938606028844005</v>
      </c>
      <c r="M156" s="15">
        <f t="shared" si="10"/>
        <v>1417</v>
      </c>
      <c r="N156" s="15">
        <f t="shared" si="11"/>
        <v>10</v>
      </c>
      <c r="O156" s="15">
        <f t="shared" si="12"/>
        <v>1417000</v>
      </c>
      <c r="P156">
        <f t="shared" si="13"/>
        <v>12.7044789754757</v>
      </c>
      <c r="Q156">
        <f t="shared" si="14"/>
        <v>7.2180004742871944</v>
      </c>
      <c r="R156">
        <f>SUM(P156:P162)</f>
        <v>16.08182342928696</v>
      </c>
      <c r="S156">
        <f>SUM(Q156:Q162)</f>
        <v>32.582631933165295</v>
      </c>
      <c r="T156">
        <v>16.08182342928696</v>
      </c>
      <c r="U156">
        <v>32.582631933165295</v>
      </c>
    </row>
    <row r="157" spans="1:21" x14ac:dyDescent="0.25">
      <c r="A157" s="3" t="s">
        <v>19</v>
      </c>
      <c r="B157" s="3" t="s">
        <v>20</v>
      </c>
      <c r="C157" s="4">
        <v>2013</v>
      </c>
      <c r="D157" s="3">
        <v>4</v>
      </c>
      <c r="E157" s="3">
        <v>2</v>
      </c>
      <c r="F157" s="3">
        <v>23</v>
      </c>
      <c r="G157" s="8">
        <v>41334</v>
      </c>
      <c r="H157">
        <v>10</v>
      </c>
      <c r="I157">
        <v>20</v>
      </c>
      <c r="J157">
        <v>0.16877637100000001</v>
      </c>
      <c r="K157">
        <v>1.0334328409817999</v>
      </c>
      <c r="L157">
        <v>1.9585341067266</v>
      </c>
      <c r="M157" s="15">
        <f t="shared" si="10"/>
        <v>1417</v>
      </c>
      <c r="N157" s="15">
        <f t="shared" si="11"/>
        <v>10</v>
      </c>
      <c r="O157" s="15">
        <f t="shared" si="12"/>
        <v>1417000</v>
      </c>
      <c r="P157">
        <f t="shared" si="13"/>
        <v>1.4643743356712104</v>
      </c>
      <c r="Q157">
        <f t="shared" si="14"/>
        <v>2.7752428292315923</v>
      </c>
    </row>
    <row r="158" spans="1:21" x14ac:dyDescent="0.25">
      <c r="A158" s="3" t="s">
        <v>19</v>
      </c>
      <c r="B158" s="3" t="s">
        <v>20</v>
      </c>
      <c r="C158" s="4">
        <v>2013</v>
      </c>
      <c r="D158" s="3">
        <v>4</v>
      </c>
      <c r="E158" s="3">
        <v>2</v>
      </c>
      <c r="F158" s="3">
        <v>23</v>
      </c>
      <c r="G158" s="8">
        <v>41334</v>
      </c>
      <c r="H158">
        <v>20</v>
      </c>
      <c r="I158">
        <v>30</v>
      </c>
      <c r="J158">
        <v>0.15737380400000001</v>
      </c>
      <c r="K158">
        <v>1.3500141976994</v>
      </c>
      <c r="L158">
        <v>1.8808571098158002</v>
      </c>
      <c r="M158" s="15">
        <f t="shared" si="10"/>
        <v>1417</v>
      </c>
      <c r="N158" s="15">
        <f t="shared" si="11"/>
        <v>10</v>
      </c>
      <c r="O158" s="15">
        <f t="shared" si="12"/>
        <v>1417000</v>
      </c>
      <c r="P158">
        <f t="shared" si="13"/>
        <v>1.9129701181400496</v>
      </c>
      <c r="Q158">
        <f t="shared" si="14"/>
        <v>2.6651745246089886</v>
      </c>
    </row>
    <row r="159" spans="1:21" x14ac:dyDescent="0.25">
      <c r="A159" s="3" t="s">
        <v>19</v>
      </c>
      <c r="B159" s="3" t="s">
        <v>20</v>
      </c>
      <c r="C159" s="4">
        <v>2013</v>
      </c>
      <c r="D159" s="3">
        <v>4</v>
      </c>
      <c r="E159" s="3">
        <v>2</v>
      </c>
      <c r="F159" s="3">
        <v>23</v>
      </c>
      <c r="G159" s="8">
        <v>41334</v>
      </c>
      <c r="H159">
        <v>30</v>
      </c>
      <c r="I159">
        <v>60</v>
      </c>
      <c r="J159">
        <v>0.15021789299999999</v>
      </c>
      <c r="L159">
        <v>1.6494098392302001</v>
      </c>
      <c r="M159" s="15">
        <f t="shared" si="10"/>
        <v>1341</v>
      </c>
      <c r="N159" s="15">
        <f t="shared" si="11"/>
        <v>30</v>
      </c>
      <c r="O159" s="15">
        <f t="shared" si="12"/>
        <v>4023000</v>
      </c>
      <c r="P159">
        <f t="shared" si="13"/>
        <v>0</v>
      </c>
      <c r="Q159">
        <f t="shared" si="14"/>
        <v>6.6355757832230955</v>
      </c>
    </row>
    <row r="160" spans="1:21" x14ac:dyDescent="0.25">
      <c r="A160" s="3" t="s">
        <v>19</v>
      </c>
      <c r="B160" s="3" t="s">
        <v>20</v>
      </c>
      <c r="C160" s="4">
        <v>2013</v>
      </c>
      <c r="D160" s="3">
        <v>4</v>
      </c>
      <c r="E160" s="3">
        <v>2</v>
      </c>
      <c r="F160" s="3">
        <v>23</v>
      </c>
      <c r="G160" s="8">
        <v>41334</v>
      </c>
      <c r="H160">
        <v>60</v>
      </c>
      <c r="I160">
        <v>90</v>
      </c>
      <c r="J160">
        <v>0.139083558</v>
      </c>
      <c r="L160">
        <v>1.8500498740563003</v>
      </c>
      <c r="M160" s="15">
        <f t="shared" si="10"/>
        <v>1391</v>
      </c>
      <c r="N160" s="15">
        <f t="shared" si="11"/>
        <v>30</v>
      </c>
      <c r="O160" s="15">
        <f t="shared" si="12"/>
        <v>4173000</v>
      </c>
      <c r="P160">
        <f t="shared" si="13"/>
        <v>0</v>
      </c>
      <c r="Q160">
        <f t="shared" si="14"/>
        <v>7.720258124436941</v>
      </c>
    </row>
    <row r="161" spans="1:21" x14ac:dyDescent="0.25">
      <c r="A161" s="3" t="s">
        <v>19</v>
      </c>
      <c r="B161" s="3" t="s">
        <v>20</v>
      </c>
      <c r="C161" s="4">
        <v>2013</v>
      </c>
      <c r="D161" s="3">
        <v>4</v>
      </c>
      <c r="E161" s="3">
        <v>2</v>
      </c>
      <c r="F161" s="3">
        <v>23</v>
      </c>
      <c r="G161" s="8">
        <v>41334</v>
      </c>
      <c r="H161">
        <v>90</v>
      </c>
      <c r="I161">
        <v>120</v>
      </c>
      <c r="J161">
        <v>0.124296963</v>
      </c>
      <c r="L161">
        <v>1.3258048088994001</v>
      </c>
      <c r="M161" s="15">
        <f t="shared" si="10"/>
        <v>1400</v>
      </c>
      <c r="N161" s="15">
        <f t="shared" si="11"/>
        <v>30</v>
      </c>
      <c r="O161" s="15">
        <f t="shared" si="12"/>
        <v>4200000</v>
      </c>
      <c r="P161">
        <f t="shared" si="13"/>
        <v>0</v>
      </c>
      <c r="Q161">
        <f t="shared" si="14"/>
        <v>5.56838019737748</v>
      </c>
    </row>
    <row r="162" spans="1:21" x14ac:dyDescent="0.25">
      <c r="A162" s="3" t="s">
        <v>19</v>
      </c>
      <c r="B162" s="3" t="s">
        <v>20</v>
      </c>
      <c r="C162" s="4">
        <v>2013</v>
      </c>
      <c r="D162" s="3">
        <v>4</v>
      </c>
      <c r="E162" s="3">
        <v>2</v>
      </c>
      <c r="F162" s="3">
        <v>23</v>
      </c>
      <c r="G162" s="8">
        <v>41334</v>
      </c>
      <c r="H162">
        <v>120</v>
      </c>
      <c r="I162">
        <v>150</v>
      </c>
      <c r="J162">
        <v>0.122068381</v>
      </c>
      <c r="L162">
        <v>0.81411085517970017</v>
      </c>
      <c r="M162" s="15">
        <f t="shared" si="10"/>
        <v>0</v>
      </c>
      <c r="N162" s="15">
        <f t="shared" si="11"/>
        <v>30</v>
      </c>
      <c r="O162" s="15">
        <f t="shared" si="12"/>
        <v>0</v>
      </c>
      <c r="P162">
        <f t="shared" si="13"/>
        <v>0</v>
      </c>
      <c r="Q162">
        <f t="shared" si="14"/>
        <v>0</v>
      </c>
    </row>
    <row r="163" spans="1:21" x14ac:dyDescent="0.25">
      <c r="A163" s="3" t="s">
        <v>19</v>
      </c>
      <c r="B163" s="3" t="s">
        <v>20</v>
      </c>
      <c r="C163" s="4">
        <v>2013</v>
      </c>
      <c r="D163" s="3">
        <v>2</v>
      </c>
      <c r="E163" s="3">
        <v>2</v>
      </c>
      <c r="F163" s="3">
        <v>24</v>
      </c>
      <c r="G163" s="8">
        <v>41334</v>
      </c>
      <c r="H163" s="15">
        <v>0</v>
      </c>
      <c r="I163" s="15">
        <v>10</v>
      </c>
      <c r="J163" s="15">
        <v>0.20970753</v>
      </c>
      <c r="K163" s="15">
        <v>0.58854243928490002</v>
      </c>
      <c r="L163" s="15">
        <v>3.2587715616783002</v>
      </c>
      <c r="M163" s="15">
        <f t="shared" si="10"/>
        <v>1417</v>
      </c>
      <c r="N163" s="15">
        <f t="shared" si="11"/>
        <v>10</v>
      </c>
      <c r="O163" s="15">
        <f t="shared" si="12"/>
        <v>1417000</v>
      </c>
      <c r="P163">
        <f t="shared" si="13"/>
        <v>0.83396463646670338</v>
      </c>
      <c r="Q163">
        <f t="shared" si="14"/>
        <v>4.6176793028981518</v>
      </c>
      <c r="R163">
        <f>SUM(P163:P169)</f>
        <v>1.3429931843900458</v>
      </c>
      <c r="S163">
        <f>SUM(Q163:Q169)</f>
        <v>68.458440522982428</v>
      </c>
      <c r="T163">
        <v>1.3429931843900458</v>
      </c>
      <c r="U163">
        <v>68.458440522982428</v>
      </c>
    </row>
    <row r="164" spans="1:21" x14ac:dyDescent="0.25">
      <c r="A164" s="3" t="s">
        <v>19</v>
      </c>
      <c r="B164" s="3" t="s">
        <v>20</v>
      </c>
      <c r="C164" s="4">
        <v>2013</v>
      </c>
      <c r="D164" s="3">
        <v>2</v>
      </c>
      <c r="E164" s="3">
        <v>2</v>
      </c>
      <c r="F164" s="3">
        <v>24</v>
      </c>
      <c r="G164" s="8">
        <v>41334</v>
      </c>
      <c r="H164">
        <v>10</v>
      </c>
      <c r="I164">
        <v>20</v>
      </c>
      <c r="J164">
        <v>0.18045297900000001</v>
      </c>
      <c r="K164">
        <v>0.18917316181470004</v>
      </c>
      <c r="L164">
        <v>1.2273309986199001</v>
      </c>
      <c r="M164" s="15">
        <f t="shared" si="10"/>
        <v>1417</v>
      </c>
      <c r="N164" s="15">
        <f t="shared" si="11"/>
        <v>10</v>
      </c>
      <c r="O164" s="15">
        <f t="shared" si="12"/>
        <v>1417000</v>
      </c>
      <c r="P164">
        <f t="shared" si="13"/>
        <v>0.26805837029142998</v>
      </c>
      <c r="Q164">
        <f t="shared" si="14"/>
        <v>1.7391280250443983</v>
      </c>
    </row>
    <row r="165" spans="1:21" x14ac:dyDescent="0.25">
      <c r="A165" s="3" t="s">
        <v>19</v>
      </c>
      <c r="B165" s="3" t="s">
        <v>20</v>
      </c>
      <c r="C165" s="4">
        <v>2013</v>
      </c>
      <c r="D165" s="3">
        <v>2</v>
      </c>
      <c r="E165" s="3">
        <v>2</v>
      </c>
      <c r="F165" s="3">
        <v>24</v>
      </c>
      <c r="G165" s="8">
        <v>41334</v>
      </c>
      <c r="H165">
        <v>20</v>
      </c>
      <c r="I165">
        <v>30</v>
      </c>
      <c r="J165">
        <v>0.158773528</v>
      </c>
      <c r="K165">
        <v>0.17005658266190002</v>
      </c>
      <c r="L165">
        <v>1.0507601749812998</v>
      </c>
      <c r="M165" s="15">
        <f t="shared" si="10"/>
        <v>1417</v>
      </c>
      <c r="N165" s="15">
        <f t="shared" si="11"/>
        <v>10</v>
      </c>
      <c r="O165" s="15">
        <f t="shared" si="12"/>
        <v>1417000</v>
      </c>
      <c r="P165">
        <f t="shared" si="13"/>
        <v>0.24097017763191231</v>
      </c>
      <c r="Q165">
        <f t="shared" si="14"/>
        <v>1.4889271679485019</v>
      </c>
    </row>
    <row r="166" spans="1:21" x14ac:dyDescent="0.25">
      <c r="A166" s="3" t="s">
        <v>19</v>
      </c>
      <c r="B166" s="3" t="s">
        <v>20</v>
      </c>
      <c r="C166" s="4">
        <v>2013</v>
      </c>
      <c r="D166" s="3">
        <v>2</v>
      </c>
      <c r="E166" s="3">
        <v>2</v>
      </c>
      <c r="F166" s="3">
        <v>24</v>
      </c>
      <c r="G166" s="8">
        <v>41334</v>
      </c>
      <c r="H166">
        <v>30</v>
      </c>
      <c r="I166">
        <v>60</v>
      </c>
      <c r="J166">
        <v>0.14944987800000001</v>
      </c>
      <c r="L166">
        <v>2.0530692897775999</v>
      </c>
      <c r="M166" s="15">
        <f t="shared" si="10"/>
        <v>1341</v>
      </c>
      <c r="N166" s="15">
        <f t="shared" si="11"/>
        <v>30</v>
      </c>
      <c r="O166" s="15">
        <f t="shared" si="12"/>
        <v>4023000</v>
      </c>
      <c r="P166">
        <f t="shared" si="13"/>
        <v>0</v>
      </c>
      <c r="Q166">
        <f t="shared" si="14"/>
        <v>8.2594977527752835</v>
      </c>
    </row>
    <row r="167" spans="1:21" x14ac:dyDescent="0.25">
      <c r="A167" s="3" t="s">
        <v>19</v>
      </c>
      <c r="B167" s="3" t="s">
        <v>20</v>
      </c>
      <c r="C167" s="4">
        <v>2013</v>
      </c>
      <c r="D167" s="3">
        <v>2</v>
      </c>
      <c r="E167" s="3">
        <v>2</v>
      </c>
      <c r="F167" s="3">
        <v>24</v>
      </c>
      <c r="G167" s="8">
        <v>41334</v>
      </c>
      <c r="H167">
        <v>60</v>
      </c>
      <c r="I167">
        <v>90</v>
      </c>
      <c r="J167">
        <v>0.12908661900000001</v>
      </c>
      <c r="L167">
        <v>4.9675053143676999</v>
      </c>
      <c r="M167" s="15">
        <f t="shared" si="10"/>
        <v>1391</v>
      </c>
      <c r="N167" s="15">
        <f t="shared" si="11"/>
        <v>30</v>
      </c>
      <c r="O167" s="15">
        <f t="shared" si="12"/>
        <v>4173000</v>
      </c>
      <c r="P167">
        <f t="shared" si="13"/>
        <v>0</v>
      </c>
      <c r="Q167">
        <f t="shared" si="14"/>
        <v>20.729399676856413</v>
      </c>
    </row>
    <row r="168" spans="1:21" x14ac:dyDescent="0.25">
      <c r="A168" s="3" t="s">
        <v>19</v>
      </c>
      <c r="B168" s="3" t="s">
        <v>20</v>
      </c>
      <c r="C168" s="4">
        <v>2013</v>
      </c>
      <c r="D168" s="3">
        <v>2</v>
      </c>
      <c r="E168" s="3">
        <v>2</v>
      </c>
      <c r="F168" s="3">
        <v>24</v>
      </c>
      <c r="G168" s="8">
        <v>41334</v>
      </c>
      <c r="H168">
        <v>90</v>
      </c>
      <c r="I168">
        <v>120</v>
      </c>
      <c r="J168">
        <v>0.111428571</v>
      </c>
      <c r="L168">
        <v>7.5294782374904008</v>
      </c>
      <c r="M168" s="15">
        <f t="shared" si="10"/>
        <v>1400</v>
      </c>
      <c r="N168" s="15">
        <f t="shared" si="11"/>
        <v>30</v>
      </c>
      <c r="O168" s="15">
        <f t="shared" si="12"/>
        <v>4200000</v>
      </c>
      <c r="P168">
        <f t="shared" si="13"/>
        <v>0</v>
      </c>
      <c r="Q168">
        <f t="shared" si="14"/>
        <v>31.623808597459682</v>
      </c>
    </row>
    <row r="169" spans="1:21" x14ac:dyDescent="0.25">
      <c r="A169" s="3" t="s">
        <v>19</v>
      </c>
      <c r="B169" s="3" t="s">
        <v>20</v>
      </c>
      <c r="C169" s="4">
        <v>2013</v>
      </c>
      <c r="D169" s="3">
        <v>2</v>
      </c>
      <c r="E169" s="3">
        <v>2</v>
      </c>
      <c r="F169" s="3">
        <v>24</v>
      </c>
      <c r="G169" s="8">
        <v>41334</v>
      </c>
      <c r="H169">
        <v>120</v>
      </c>
      <c r="I169">
        <v>150</v>
      </c>
      <c r="J169">
        <v>8.6423273999999994E-2</v>
      </c>
      <c r="L169">
        <v>5.7097414484086002</v>
      </c>
      <c r="M169" s="15">
        <f t="shared" si="10"/>
        <v>0</v>
      </c>
      <c r="N169" s="15">
        <f t="shared" si="11"/>
        <v>30</v>
      </c>
      <c r="O169" s="15">
        <f t="shared" si="12"/>
        <v>0</v>
      </c>
      <c r="P169">
        <f t="shared" si="13"/>
        <v>0</v>
      </c>
      <c r="Q169">
        <f t="shared" si="14"/>
        <v>0</v>
      </c>
    </row>
    <row r="170" spans="1:21" x14ac:dyDescent="0.25">
      <c r="A170" s="3" t="s">
        <v>19</v>
      </c>
      <c r="B170" s="3" t="s">
        <v>20</v>
      </c>
      <c r="C170" s="4">
        <v>2013</v>
      </c>
      <c r="D170" s="3">
        <v>12</v>
      </c>
      <c r="E170" s="3">
        <v>2</v>
      </c>
      <c r="F170" s="3">
        <v>25</v>
      </c>
      <c r="G170" s="8">
        <v>41334</v>
      </c>
      <c r="H170" s="15">
        <v>0</v>
      </c>
      <c r="I170" s="15">
        <v>10</v>
      </c>
      <c r="J170" s="15">
        <v>0.23016415900000001</v>
      </c>
      <c r="K170" s="15">
        <v>1.1788221784752999</v>
      </c>
      <c r="L170" s="15">
        <v>1.9318544287871002</v>
      </c>
      <c r="M170" s="15">
        <f t="shared" si="10"/>
        <v>1417</v>
      </c>
      <c r="N170" s="15">
        <f t="shared" si="11"/>
        <v>10</v>
      </c>
      <c r="O170" s="15">
        <f t="shared" si="12"/>
        <v>1417000</v>
      </c>
      <c r="P170">
        <f t="shared" si="13"/>
        <v>1.6703910268994999</v>
      </c>
      <c r="Q170">
        <f t="shared" si="14"/>
        <v>2.7374377255913207</v>
      </c>
      <c r="R170">
        <f>SUM(P170:P176)</f>
        <v>2.4590916290254015</v>
      </c>
      <c r="S170">
        <f>SUM(Q170:Q176)</f>
        <v>23.648493933370684</v>
      </c>
      <c r="T170">
        <v>2.4590916290254015</v>
      </c>
      <c r="U170">
        <v>23.648493933370684</v>
      </c>
    </row>
    <row r="171" spans="1:21" x14ac:dyDescent="0.25">
      <c r="A171" s="3" t="s">
        <v>19</v>
      </c>
      <c r="B171" s="3" t="s">
        <v>20</v>
      </c>
      <c r="C171" s="4">
        <v>2013</v>
      </c>
      <c r="D171" s="3">
        <v>12</v>
      </c>
      <c r="E171" s="3">
        <v>2</v>
      </c>
      <c r="F171" s="3">
        <v>25</v>
      </c>
      <c r="G171" s="8">
        <v>41334</v>
      </c>
      <c r="H171">
        <v>10</v>
      </c>
      <c r="I171">
        <v>20</v>
      </c>
      <c r="J171">
        <v>0.17847336599999999</v>
      </c>
      <c r="K171">
        <v>0.37198974921290001</v>
      </c>
      <c r="L171">
        <v>0.73125755077830001</v>
      </c>
      <c r="M171" s="15">
        <f t="shared" si="10"/>
        <v>1417</v>
      </c>
      <c r="N171" s="15">
        <f t="shared" si="11"/>
        <v>10</v>
      </c>
      <c r="O171" s="15">
        <f t="shared" si="12"/>
        <v>1417000</v>
      </c>
      <c r="P171">
        <f t="shared" si="13"/>
        <v>0.52710947463467928</v>
      </c>
      <c r="Q171">
        <f t="shared" si="14"/>
        <v>1.0361919494528511</v>
      </c>
    </row>
    <row r="172" spans="1:21" x14ac:dyDescent="0.25">
      <c r="A172" s="3" t="s">
        <v>19</v>
      </c>
      <c r="B172" s="3" t="s">
        <v>20</v>
      </c>
      <c r="C172" s="4">
        <v>2013</v>
      </c>
      <c r="D172" s="3">
        <v>12</v>
      </c>
      <c r="E172" s="3">
        <v>2</v>
      </c>
      <c r="F172" s="3">
        <v>25</v>
      </c>
      <c r="G172" s="8">
        <v>41334</v>
      </c>
      <c r="H172">
        <v>20</v>
      </c>
      <c r="I172">
        <v>30</v>
      </c>
      <c r="J172">
        <v>0.16713961399999999</v>
      </c>
      <c r="K172">
        <v>0.18460912314129996</v>
      </c>
      <c r="L172">
        <v>0.83350767587230001</v>
      </c>
      <c r="M172" s="15">
        <f t="shared" si="10"/>
        <v>1417</v>
      </c>
      <c r="N172" s="15">
        <f t="shared" si="11"/>
        <v>10</v>
      </c>
      <c r="O172" s="15">
        <f t="shared" si="12"/>
        <v>1417000</v>
      </c>
      <c r="P172">
        <f t="shared" si="13"/>
        <v>0.26159112749122204</v>
      </c>
      <c r="Q172">
        <f t="shared" si="14"/>
        <v>1.1810803767110492</v>
      </c>
    </row>
    <row r="173" spans="1:21" x14ac:dyDescent="0.25">
      <c r="A173" s="3" t="s">
        <v>19</v>
      </c>
      <c r="B173" s="3" t="s">
        <v>20</v>
      </c>
      <c r="C173" s="4">
        <v>2013</v>
      </c>
      <c r="D173" s="3">
        <v>12</v>
      </c>
      <c r="E173" s="3">
        <v>2</v>
      </c>
      <c r="F173" s="3">
        <v>25</v>
      </c>
      <c r="G173" s="8">
        <v>41334</v>
      </c>
      <c r="H173">
        <v>30</v>
      </c>
      <c r="I173">
        <v>60</v>
      </c>
      <c r="J173">
        <v>0.142973193</v>
      </c>
      <c r="L173">
        <v>1.4161778636065001</v>
      </c>
      <c r="M173" s="15">
        <f t="shared" si="10"/>
        <v>1341</v>
      </c>
      <c r="N173" s="15">
        <f t="shared" si="11"/>
        <v>30</v>
      </c>
      <c r="O173" s="15">
        <f t="shared" si="12"/>
        <v>4023000</v>
      </c>
      <c r="P173">
        <f t="shared" si="13"/>
        <v>0</v>
      </c>
      <c r="Q173">
        <f t="shared" si="14"/>
        <v>5.6972835452889496</v>
      </c>
    </row>
    <row r="174" spans="1:21" x14ac:dyDescent="0.25">
      <c r="A174" s="3" t="s">
        <v>19</v>
      </c>
      <c r="B174" s="3" t="s">
        <v>20</v>
      </c>
      <c r="C174" s="4">
        <v>2013</v>
      </c>
      <c r="D174" s="3">
        <v>12</v>
      </c>
      <c r="E174" s="3">
        <v>2</v>
      </c>
      <c r="F174" s="3">
        <v>25</v>
      </c>
      <c r="G174" s="8">
        <v>41334</v>
      </c>
      <c r="H174">
        <v>60</v>
      </c>
      <c r="I174">
        <v>90</v>
      </c>
      <c r="J174">
        <v>0.12554969199999999</v>
      </c>
      <c r="L174">
        <v>1.9728448291372001</v>
      </c>
      <c r="M174" s="15">
        <f t="shared" si="10"/>
        <v>1391</v>
      </c>
      <c r="N174" s="15">
        <f t="shared" si="11"/>
        <v>30</v>
      </c>
      <c r="O174" s="15">
        <f t="shared" si="12"/>
        <v>4173000</v>
      </c>
      <c r="P174">
        <f t="shared" si="13"/>
        <v>0</v>
      </c>
      <c r="Q174">
        <f t="shared" si="14"/>
        <v>8.2326814719895349</v>
      </c>
    </row>
    <row r="175" spans="1:21" x14ac:dyDescent="0.25">
      <c r="A175" s="3" t="s">
        <v>19</v>
      </c>
      <c r="B175" s="3" t="s">
        <v>20</v>
      </c>
      <c r="C175" s="4">
        <v>2013</v>
      </c>
      <c r="D175" s="3">
        <v>12</v>
      </c>
      <c r="E175" s="3">
        <v>2</v>
      </c>
      <c r="F175" s="3">
        <v>25</v>
      </c>
      <c r="G175" s="8">
        <v>41334</v>
      </c>
      <c r="H175">
        <v>90</v>
      </c>
      <c r="I175">
        <v>120</v>
      </c>
      <c r="J175">
        <v>0.1056</v>
      </c>
      <c r="L175">
        <v>1.1342425867469001</v>
      </c>
      <c r="M175" s="15">
        <f t="shared" si="10"/>
        <v>1400</v>
      </c>
      <c r="N175" s="15">
        <f t="shared" si="11"/>
        <v>30</v>
      </c>
      <c r="O175" s="15">
        <f t="shared" si="12"/>
        <v>4200000</v>
      </c>
      <c r="P175">
        <f t="shared" si="13"/>
        <v>0</v>
      </c>
      <c r="Q175">
        <f t="shared" si="14"/>
        <v>4.7638188643369803</v>
      </c>
    </row>
    <row r="176" spans="1:21" x14ac:dyDescent="0.25">
      <c r="A176" s="3" t="s">
        <v>19</v>
      </c>
      <c r="B176" s="3" t="s">
        <v>20</v>
      </c>
      <c r="C176" s="4">
        <v>2013</v>
      </c>
      <c r="D176" s="3">
        <v>12</v>
      </c>
      <c r="E176" s="3">
        <v>2</v>
      </c>
      <c r="F176" s="3">
        <v>25</v>
      </c>
      <c r="G176" s="8">
        <v>41334</v>
      </c>
      <c r="H176">
        <v>120</v>
      </c>
      <c r="I176">
        <v>150</v>
      </c>
      <c r="J176">
        <v>0.108672377</v>
      </c>
      <c r="L176">
        <v>1.2089855549998001</v>
      </c>
      <c r="M176" s="15">
        <f t="shared" si="10"/>
        <v>0</v>
      </c>
      <c r="N176" s="15">
        <f t="shared" si="11"/>
        <v>30</v>
      </c>
      <c r="O176" s="15">
        <f t="shared" si="12"/>
        <v>0</v>
      </c>
      <c r="P176">
        <f t="shared" si="13"/>
        <v>0</v>
      </c>
      <c r="Q176">
        <f t="shared" si="14"/>
        <v>0</v>
      </c>
    </row>
    <row r="177" spans="1:21" x14ac:dyDescent="0.25">
      <c r="A177" s="3" t="s">
        <v>19</v>
      </c>
      <c r="B177" s="3" t="s">
        <v>20</v>
      </c>
      <c r="C177" s="4">
        <v>2013</v>
      </c>
      <c r="D177" s="3">
        <v>14</v>
      </c>
      <c r="E177" s="3">
        <v>2</v>
      </c>
      <c r="F177" s="3">
        <v>26</v>
      </c>
      <c r="G177" s="8">
        <v>41334</v>
      </c>
      <c r="H177" s="15">
        <v>0</v>
      </c>
      <c r="I177" s="15">
        <v>10</v>
      </c>
      <c r="J177" s="15">
        <v>0.21210305600000001</v>
      </c>
      <c r="K177" s="15">
        <v>1.1740709907104998</v>
      </c>
      <c r="L177" s="15">
        <v>5.3030539549034996</v>
      </c>
      <c r="M177" s="15">
        <f t="shared" si="10"/>
        <v>1417</v>
      </c>
      <c r="N177" s="15">
        <f t="shared" si="11"/>
        <v>10</v>
      </c>
      <c r="O177" s="15">
        <f t="shared" si="12"/>
        <v>1417000</v>
      </c>
      <c r="P177">
        <f t="shared" si="13"/>
        <v>1.6636585938367783</v>
      </c>
      <c r="Q177">
        <f t="shared" si="14"/>
        <v>7.514427454098259</v>
      </c>
      <c r="R177">
        <f>SUM(P177:P183)</f>
        <v>2.8611944490125061</v>
      </c>
      <c r="S177">
        <f>SUM(Q177:Q183)</f>
        <v>32.098707345310707</v>
      </c>
      <c r="T177">
        <v>2.8611944490125061</v>
      </c>
      <c r="U177">
        <v>32.098707345310707</v>
      </c>
    </row>
    <row r="178" spans="1:21" x14ac:dyDescent="0.25">
      <c r="A178" s="3" t="s">
        <v>19</v>
      </c>
      <c r="B178" s="3" t="s">
        <v>20</v>
      </c>
      <c r="C178" s="4">
        <v>2013</v>
      </c>
      <c r="D178" s="3">
        <v>14</v>
      </c>
      <c r="E178" s="3">
        <v>2</v>
      </c>
      <c r="F178" s="3">
        <v>26</v>
      </c>
      <c r="G178" s="8">
        <v>41334</v>
      </c>
      <c r="H178">
        <v>10</v>
      </c>
      <c r="I178">
        <v>20</v>
      </c>
      <c r="J178">
        <v>0.17277331000000001</v>
      </c>
      <c r="K178">
        <v>0.40019290539060004</v>
      </c>
      <c r="L178">
        <v>2.7406383925421998</v>
      </c>
      <c r="M178" s="15">
        <f t="shared" si="10"/>
        <v>1417</v>
      </c>
      <c r="N178" s="15">
        <f t="shared" si="11"/>
        <v>10</v>
      </c>
      <c r="O178" s="15">
        <f t="shared" si="12"/>
        <v>1417000</v>
      </c>
      <c r="P178">
        <f t="shared" si="13"/>
        <v>0.56707334693848022</v>
      </c>
      <c r="Q178">
        <f t="shared" si="14"/>
        <v>3.8834846022322966</v>
      </c>
    </row>
    <row r="179" spans="1:21" x14ac:dyDescent="0.25">
      <c r="A179" s="3" t="s">
        <v>19</v>
      </c>
      <c r="B179" s="3" t="s">
        <v>20</v>
      </c>
      <c r="C179" s="4">
        <v>2013</v>
      </c>
      <c r="D179" s="3">
        <v>14</v>
      </c>
      <c r="E179" s="3">
        <v>2</v>
      </c>
      <c r="F179" s="3">
        <v>26</v>
      </c>
      <c r="G179" s="8">
        <v>41334</v>
      </c>
      <c r="H179">
        <v>20</v>
      </c>
      <c r="I179">
        <v>30</v>
      </c>
      <c r="J179">
        <v>0.16004707300000001</v>
      </c>
      <c r="K179">
        <v>0.44492766989219995</v>
      </c>
      <c r="L179">
        <v>1.7162922574853998</v>
      </c>
      <c r="M179" s="15">
        <f t="shared" si="10"/>
        <v>1417</v>
      </c>
      <c r="N179" s="15">
        <f t="shared" si="11"/>
        <v>10</v>
      </c>
      <c r="O179" s="15">
        <f t="shared" si="12"/>
        <v>1417000</v>
      </c>
      <c r="P179">
        <f t="shared" si="13"/>
        <v>0.63046250823724737</v>
      </c>
      <c r="Q179">
        <f t="shared" si="14"/>
        <v>2.4319861288568116</v>
      </c>
    </row>
    <row r="180" spans="1:21" x14ac:dyDescent="0.25">
      <c r="A180" s="3" t="s">
        <v>19</v>
      </c>
      <c r="B180" s="3" t="s">
        <v>20</v>
      </c>
      <c r="C180" s="4">
        <v>2013</v>
      </c>
      <c r="D180" s="3">
        <v>14</v>
      </c>
      <c r="E180" s="3">
        <v>2</v>
      </c>
      <c r="F180" s="3">
        <v>26</v>
      </c>
      <c r="G180" s="8">
        <v>41334</v>
      </c>
      <c r="H180">
        <v>30</v>
      </c>
      <c r="I180">
        <v>60</v>
      </c>
      <c r="J180">
        <v>0.15056818199999999</v>
      </c>
      <c r="L180">
        <v>1.1506089489271001</v>
      </c>
      <c r="M180" s="15">
        <f t="shared" si="10"/>
        <v>1341</v>
      </c>
      <c r="N180" s="15">
        <f t="shared" si="11"/>
        <v>30</v>
      </c>
      <c r="O180" s="15">
        <f t="shared" si="12"/>
        <v>4023000</v>
      </c>
      <c r="P180">
        <f t="shared" si="13"/>
        <v>0</v>
      </c>
      <c r="Q180">
        <f t="shared" si="14"/>
        <v>4.6288998015337226</v>
      </c>
    </row>
    <row r="181" spans="1:21" x14ac:dyDescent="0.25">
      <c r="A181" s="3" t="s">
        <v>19</v>
      </c>
      <c r="B181" s="3" t="s">
        <v>20</v>
      </c>
      <c r="C181" s="4">
        <v>2013</v>
      </c>
      <c r="D181" s="3">
        <v>14</v>
      </c>
      <c r="E181" s="3">
        <v>2</v>
      </c>
      <c r="F181" s="3">
        <v>26</v>
      </c>
      <c r="G181" s="8">
        <v>41334</v>
      </c>
      <c r="H181">
        <v>60</v>
      </c>
      <c r="I181">
        <v>90</v>
      </c>
      <c r="J181">
        <v>0.13984724800000001</v>
      </c>
      <c r="L181">
        <v>1.377290676726</v>
      </c>
      <c r="M181" s="15">
        <f t="shared" si="10"/>
        <v>1391</v>
      </c>
      <c r="N181" s="15">
        <f t="shared" si="11"/>
        <v>30</v>
      </c>
      <c r="O181" s="15">
        <f t="shared" si="12"/>
        <v>4173000</v>
      </c>
      <c r="P181">
        <f t="shared" si="13"/>
        <v>0</v>
      </c>
      <c r="Q181">
        <f t="shared" si="14"/>
        <v>5.747433993977598</v>
      </c>
    </row>
    <row r="182" spans="1:21" x14ac:dyDescent="0.25">
      <c r="A182" s="3" t="s">
        <v>19</v>
      </c>
      <c r="B182" s="3" t="s">
        <v>20</v>
      </c>
      <c r="C182" s="4">
        <v>2013</v>
      </c>
      <c r="D182" s="3">
        <v>14</v>
      </c>
      <c r="E182" s="3">
        <v>2</v>
      </c>
      <c r="F182" s="3">
        <v>26</v>
      </c>
      <c r="G182" s="8">
        <v>41334</v>
      </c>
      <c r="H182">
        <v>90</v>
      </c>
      <c r="I182">
        <v>120</v>
      </c>
      <c r="J182">
        <v>0.12446351899999999</v>
      </c>
      <c r="L182">
        <v>1.8791608010980998</v>
      </c>
      <c r="M182" s="15">
        <f t="shared" si="10"/>
        <v>1400</v>
      </c>
      <c r="N182" s="15">
        <f t="shared" si="11"/>
        <v>30</v>
      </c>
      <c r="O182" s="15">
        <f t="shared" si="12"/>
        <v>4200000</v>
      </c>
      <c r="P182">
        <f t="shared" si="13"/>
        <v>0</v>
      </c>
      <c r="Q182">
        <f t="shared" si="14"/>
        <v>7.892475364612018</v>
      </c>
    </row>
    <row r="183" spans="1:21" x14ac:dyDescent="0.25">
      <c r="A183" s="3" t="s">
        <v>19</v>
      </c>
      <c r="B183" s="3" t="s">
        <v>20</v>
      </c>
      <c r="C183" s="4">
        <v>2013</v>
      </c>
      <c r="D183" s="3">
        <v>14</v>
      </c>
      <c r="E183" s="3">
        <v>2</v>
      </c>
      <c r="F183" s="3">
        <v>26</v>
      </c>
      <c r="G183" s="8">
        <v>41334</v>
      </c>
      <c r="H183">
        <v>120</v>
      </c>
      <c r="I183">
        <v>150</v>
      </c>
      <c r="J183">
        <v>0.11736608699999999</v>
      </c>
      <c r="L183">
        <v>0.65725010229780001</v>
      </c>
      <c r="M183" s="15">
        <f t="shared" si="10"/>
        <v>0</v>
      </c>
      <c r="N183" s="15">
        <f t="shared" si="11"/>
        <v>30</v>
      </c>
      <c r="O183" s="15">
        <f t="shared" si="12"/>
        <v>0</v>
      </c>
      <c r="P183">
        <f t="shared" si="13"/>
        <v>0</v>
      </c>
      <c r="Q183">
        <f t="shared" si="14"/>
        <v>0</v>
      </c>
    </row>
    <row r="184" spans="1:21" x14ac:dyDescent="0.25">
      <c r="A184" s="3" t="s">
        <v>19</v>
      </c>
      <c r="B184" s="3" t="s">
        <v>20</v>
      </c>
      <c r="C184" s="4">
        <v>2013</v>
      </c>
      <c r="D184" s="3">
        <v>8</v>
      </c>
      <c r="E184" s="3">
        <v>2</v>
      </c>
      <c r="F184" s="3">
        <v>27</v>
      </c>
      <c r="G184" s="8">
        <v>41334</v>
      </c>
      <c r="H184" s="15">
        <v>0</v>
      </c>
      <c r="I184" s="15">
        <v>10</v>
      </c>
      <c r="J184" s="15">
        <v>0.21886792499999999</v>
      </c>
      <c r="K184" s="15">
        <v>1.1680952830784999</v>
      </c>
      <c r="L184" s="15">
        <v>3.7416396322664847</v>
      </c>
      <c r="M184" s="15">
        <f t="shared" si="10"/>
        <v>1417</v>
      </c>
      <c r="N184" s="15">
        <f t="shared" si="11"/>
        <v>10</v>
      </c>
      <c r="O184" s="15">
        <f t="shared" si="12"/>
        <v>1417000</v>
      </c>
      <c r="P184">
        <f t="shared" si="13"/>
        <v>1.6551910161222343</v>
      </c>
      <c r="Q184">
        <f t="shared" si="14"/>
        <v>5.3019033589216082</v>
      </c>
      <c r="R184">
        <f>SUM(P184:P190)</f>
        <v>2.2331995453457494</v>
      </c>
      <c r="S184">
        <f>SUM(Q184:Q190)</f>
        <v>27.301800926207534</v>
      </c>
      <c r="T184">
        <v>2.2331995453457494</v>
      </c>
      <c r="U184">
        <v>27.301800926207534</v>
      </c>
    </row>
    <row r="185" spans="1:21" x14ac:dyDescent="0.25">
      <c r="A185" s="3" t="s">
        <v>19</v>
      </c>
      <c r="B185" s="3" t="s">
        <v>20</v>
      </c>
      <c r="C185" s="4">
        <v>2013</v>
      </c>
      <c r="D185" s="3">
        <v>8</v>
      </c>
      <c r="E185" s="3">
        <v>2</v>
      </c>
      <c r="F185" s="3">
        <v>27</v>
      </c>
      <c r="G185" s="8">
        <v>41334</v>
      </c>
      <c r="H185">
        <v>10</v>
      </c>
      <c r="I185">
        <v>20</v>
      </c>
      <c r="J185">
        <v>0.181881291</v>
      </c>
      <c r="K185">
        <v>0.29361723358250008</v>
      </c>
      <c r="L185">
        <v>1.293473275697655</v>
      </c>
      <c r="M185" s="15">
        <f t="shared" si="10"/>
        <v>1417</v>
      </c>
      <c r="N185" s="15">
        <f t="shared" si="11"/>
        <v>10</v>
      </c>
      <c r="O185" s="15">
        <f t="shared" si="12"/>
        <v>1417000</v>
      </c>
      <c r="P185">
        <f t="shared" si="13"/>
        <v>0.41605561998640261</v>
      </c>
      <c r="Q185">
        <f t="shared" si="14"/>
        <v>1.832851631663577</v>
      </c>
    </row>
    <row r="186" spans="1:21" x14ac:dyDescent="0.25">
      <c r="A186" s="3" t="s">
        <v>19</v>
      </c>
      <c r="B186" s="3" t="s">
        <v>20</v>
      </c>
      <c r="C186" s="4">
        <v>2013</v>
      </c>
      <c r="D186" s="3">
        <v>8</v>
      </c>
      <c r="E186" s="3">
        <v>2</v>
      </c>
      <c r="F186" s="3">
        <v>27</v>
      </c>
      <c r="G186" s="8">
        <v>41334</v>
      </c>
      <c r="H186">
        <v>20</v>
      </c>
      <c r="I186">
        <v>30</v>
      </c>
      <c r="J186">
        <v>0.176712329</v>
      </c>
      <c r="K186">
        <v>0.11429280821249996</v>
      </c>
      <c r="L186">
        <v>1.0428837773363249</v>
      </c>
      <c r="M186" s="15">
        <f t="shared" si="10"/>
        <v>1417</v>
      </c>
      <c r="N186" s="15">
        <f t="shared" si="11"/>
        <v>10</v>
      </c>
      <c r="O186" s="15">
        <f t="shared" si="12"/>
        <v>1417000</v>
      </c>
      <c r="P186">
        <f t="shared" si="13"/>
        <v>0.16195290923711245</v>
      </c>
      <c r="Q186">
        <f t="shared" si="14"/>
        <v>1.4777663124855724</v>
      </c>
    </row>
    <row r="187" spans="1:21" x14ac:dyDescent="0.25">
      <c r="A187" s="3" t="s">
        <v>19</v>
      </c>
      <c r="B187" s="3" t="s">
        <v>20</v>
      </c>
      <c r="C187" s="4">
        <v>2013</v>
      </c>
      <c r="D187" s="3">
        <v>8</v>
      </c>
      <c r="E187" s="3">
        <v>2</v>
      </c>
      <c r="F187" s="3">
        <v>27</v>
      </c>
      <c r="G187" s="8">
        <v>41334</v>
      </c>
      <c r="H187">
        <v>30</v>
      </c>
      <c r="I187">
        <v>60</v>
      </c>
      <c r="J187">
        <v>0.16015325699999999</v>
      </c>
      <c r="L187">
        <v>0.83554210989379996</v>
      </c>
      <c r="M187" s="15">
        <f t="shared" si="10"/>
        <v>1341</v>
      </c>
      <c r="N187" s="15">
        <f t="shared" si="11"/>
        <v>30</v>
      </c>
      <c r="O187" s="15">
        <f t="shared" si="12"/>
        <v>4023000</v>
      </c>
      <c r="P187">
        <f t="shared" si="13"/>
        <v>0</v>
      </c>
      <c r="Q187">
        <f t="shared" si="14"/>
        <v>3.3613859081027573</v>
      </c>
    </row>
    <row r="188" spans="1:21" x14ac:dyDescent="0.25">
      <c r="A188" s="3" t="s">
        <v>19</v>
      </c>
      <c r="B188" s="3" t="s">
        <v>20</v>
      </c>
      <c r="C188" s="4">
        <v>2013</v>
      </c>
      <c r="D188" s="3">
        <v>8</v>
      </c>
      <c r="E188" s="3">
        <v>2</v>
      </c>
      <c r="F188" s="3">
        <v>27</v>
      </c>
      <c r="G188" s="8">
        <v>41334</v>
      </c>
      <c r="H188">
        <v>60</v>
      </c>
      <c r="I188">
        <v>90</v>
      </c>
      <c r="J188">
        <v>0.14094151199999999</v>
      </c>
      <c r="L188">
        <v>1.7000109078790948</v>
      </c>
      <c r="M188" s="15">
        <f t="shared" si="10"/>
        <v>1391</v>
      </c>
      <c r="N188" s="15">
        <f t="shared" si="11"/>
        <v>30</v>
      </c>
      <c r="O188" s="15">
        <f t="shared" si="12"/>
        <v>4173000</v>
      </c>
      <c r="P188">
        <f t="shared" si="13"/>
        <v>0</v>
      </c>
      <c r="Q188">
        <f t="shared" si="14"/>
        <v>7.0941455185794622</v>
      </c>
    </row>
    <row r="189" spans="1:21" x14ac:dyDescent="0.25">
      <c r="A189" s="3" t="s">
        <v>19</v>
      </c>
      <c r="B189" s="3" t="s">
        <v>20</v>
      </c>
      <c r="C189" s="4">
        <v>2013</v>
      </c>
      <c r="D189" s="3">
        <v>8</v>
      </c>
      <c r="E189" s="3">
        <v>2</v>
      </c>
      <c r="F189" s="3">
        <v>27</v>
      </c>
      <c r="G189" s="8">
        <v>41334</v>
      </c>
      <c r="H189">
        <v>90</v>
      </c>
      <c r="I189">
        <v>120</v>
      </c>
      <c r="J189">
        <v>0.14141414099999999</v>
      </c>
      <c r="L189">
        <v>1.9604162372510849</v>
      </c>
      <c r="M189" s="15">
        <f t="shared" si="10"/>
        <v>1400</v>
      </c>
      <c r="N189" s="15">
        <f t="shared" si="11"/>
        <v>30</v>
      </c>
      <c r="O189" s="15">
        <f t="shared" si="12"/>
        <v>4200000</v>
      </c>
      <c r="P189">
        <f t="shared" si="13"/>
        <v>0</v>
      </c>
      <c r="Q189">
        <f t="shared" si="14"/>
        <v>8.233748196454556</v>
      </c>
    </row>
    <row r="190" spans="1:21" x14ac:dyDescent="0.25">
      <c r="A190" s="3" t="s">
        <v>19</v>
      </c>
      <c r="B190" s="3" t="s">
        <v>20</v>
      </c>
      <c r="C190" s="4">
        <v>2013</v>
      </c>
      <c r="D190" s="3">
        <v>8</v>
      </c>
      <c r="E190" s="3">
        <v>2</v>
      </c>
      <c r="F190" s="3">
        <v>27</v>
      </c>
      <c r="G190" s="8">
        <v>41334</v>
      </c>
      <c r="H190">
        <v>120</v>
      </c>
      <c r="I190">
        <v>150</v>
      </c>
      <c r="J190">
        <v>0.123340887</v>
      </c>
      <c r="L190">
        <v>0.90940757413838003</v>
      </c>
      <c r="M190" s="15">
        <f t="shared" si="10"/>
        <v>0</v>
      </c>
      <c r="N190" s="15">
        <f t="shared" si="11"/>
        <v>30</v>
      </c>
      <c r="O190" s="15">
        <f t="shared" si="12"/>
        <v>0</v>
      </c>
      <c r="P190">
        <f t="shared" si="13"/>
        <v>0</v>
      </c>
      <c r="Q190">
        <f t="shared" si="14"/>
        <v>0</v>
      </c>
    </row>
    <row r="191" spans="1:21" x14ac:dyDescent="0.25">
      <c r="A191" s="3" t="s">
        <v>19</v>
      </c>
      <c r="B191" s="3" t="s">
        <v>20</v>
      </c>
      <c r="C191" s="4">
        <v>2013</v>
      </c>
      <c r="D191" s="3">
        <v>10</v>
      </c>
      <c r="E191" s="3">
        <v>2</v>
      </c>
      <c r="F191" s="3">
        <v>28</v>
      </c>
      <c r="G191" s="8">
        <v>41334</v>
      </c>
      <c r="H191" s="15">
        <v>0</v>
      </c>
      <c r="I191" s="15">
        <v>10</v>
      </c>
      <c r="J191" s="15">
        <v>0.236080871</v>
      </c>
      <c r="K191" s="15">
        <v>0.97009385172329998</v>
      </c>
      <c r="L191" s="15">
        <v>3.2302347744501003</v>
      </c>
      <c r="M191" s="15">
        <f t="shared" si="10"/>
        <v>1417</v>
      </c>
      <c r="N191" s="15">
        <f t="shared" si="11"/>
        <v>10</v>
      </c>
      <c r="O191" s="15">
        <f t="shared" si="12"/>
        <v>1417000</v>
      </c>
      <c r="P191">
        <f t="shared" si="13"/>
        <v>1.3746229878919161</v>
      </c>
      <c r="Q191">
        <f t="shared" si="14"/>
        <v>4.5772426753957918</v>
      </c>
      <c r="R191">
        <f>SUM(P191:P197)</f>
        <v>1.6173653349183472</v>
      </c>
      <c r="S191">
        <f>SUM(Q191:Q197)</f>
        <v>17.719855793081631</v>
      </c>
      <c r="T191">
        <v>1.6173653349183472</v>
      </c>
      <c r="U191">
        <v>17.719855793081631</v>
      </c>
    </row>
    <row r="192" spans="1:21" x14ac:dyDescent="0.25">
      <c r="A192" s="3" t="s">
        <v>19</v>
      </c>
      <c r="B192" s="3" t="s">
        <v>20</v>
      </c>
      <c r="C192" s="4">
        <v>2013</v>
      </c>
      <c r="D192" s="3">
        <v>10</v>
      </c>
      <c r="E192" s="3">
        <v>2</v>
      </c>
      <c r="F192" s="3">
        <v>28</v>
      </c>
      <c r="G192" s="8">
        <v>41334</v>
      </c>
      <c r="H192">
        <v>10</v>
      </c>
      <c r="I192">
        <v>20</v>
      </c>
      <c r="J192">
        <v>0.18871706799999999</v>
      </c>
      <c r="K192">
        <v>8.8437323402799986E-2</v>
      </c>
      <c r="L192">
        <v>0.78513833044229997</v>
      </c>
      <c r="M192" s="15">
        <f t="shared" si="10"/>
        <v>1417</v>
      </c>
      <c r="N192" s="15">
        <f t="shared" si="11"/>
        <v>10</v>
      </c>
      <c r="O192" s="15">
        <f t="shared" si="12"/>
        <v>1417000</v>
      </c>
      <c r="P192">
        <f t="shared" si="13"/>
        <v>0.12531568726176759</v>
      </c>
      <c r="Q192">
        <f t="shared" si="14"/>
        <v>1.1125410142367391</v>
      </c>
    </row>
    <row r="193" spans="1:21" x14ac:dyDescent="0.25">
      <c r="A193" s="3" t="s">
        <v>19</v>
      </c>
      <c r="B193" s="3" t="s">
        <v>20</v>
      </c>
      <c r="C193" s="4">
        <v>2013</v>
      </c>
      <c r="D193" s="3">
        <v>10</v>
      </c>
      <c r="E193" s="3">
        <v>2</v>
      </c>
      <c r="F193" s="3">
        <v>28</v>
      </c>
      <c r="G193" s="8">
        <v>41334</v>
      </c>
      <c r="H193">
        <v>20</v>
      </c>
      <c r="I193">
        <v>30</v>
      </c>
      <c r="J193">
        <v>0.15977351100000001</v>
      </c>
      <c r="K193">
        <v>8.2869908090800012E-2</v>
      </c>
      <c r="L193">
        <v>0.76230331117260008</v>
      </c>
      <c r="M193" s="15">
        <f t="shared" si="10"/>
        <v>1417</v>
      </c>
      <c r="N193" s="15">
        <f t="shared" si="11"/>
        <v>10</v>
      </c>
      <c r="O193" s="15">
        <f t="shared" si="12"/>
        <v>1417000</v>
      </c>
      <c r="P193">
        <f t="shared" si="13"/>
        <v>0.11742665976466361</v>
      </c>
      <c r="Q193">
        <f t="shared" si="14"/>
        <v>1.0801837919315742</v>
      </c>
    </row>
    <row r="194" spans="1:21" x14ac:dyDescent="0.25">
      <c r="A194" s="3" t="s">
        <v>19</v>
      </c>
      <c r="B194" s="3" t="s">
        <v>20</v>
      </c>
      <c r="C194" s="4">
        <v>2013</v>
      </c>
      <c r="D194" s="3">
        <v>10</v>
      </c>
      <c r="E194" s="3">
        <v>2</v>
      </c>
      <c r="F194" s="3">
        <v>28</v>
      </c>
      <c r="G194" s="8">
        <v>41334</v>
      </c>
      <c r="H194">
        <v>30</v>
      </c>
      <c r="I194">
        <v>60</v>
      </c>
      <c r="J194">
        <v>0.15505617999999999</v>
      </c>
      <c r="L194">
        <v>0.89767970034340017</v>
      </c>
      <c r="M194" s="15">
        <f t="shared" ref="M194:M257" si="15">IF(I194=10, 1417, IF(I194=20, 1417, IF(I194=30, 1417, IF(I194=60, 1341, IF(I194=90, 1391, IF(I194=120, 1400, 0))))))</f>
        <v>1341</v>
      </c>
      <c r="N194" s="15">
        <f t="shared" si="11"/>
        <v>30</v>
      </c>
      <c r="O194" s="15">
        <f t="shared" si="12"/>
        <v>4023000</v>
      </c>
      <c r="P194">
        <f t="shared" si="13"/>
        <v>0</v>
      </c>
      <c r="Q194">
        <f t="shared" si="14"/>
        <v>3.6113654344814985</v>
      </c>
    </row>
    <row r="195" spans="1:21" x14ac:dyDescent="0.25">
      <c r="A195" s="3" t="s">
        <v>19</v>
      </c>
      <c r="B195" s="3" t="s">
        <v>20</v>
      </c>
      <c r="C195" s="4">
        <v>2013</v>
      </c>
      <c r="D195" s="3">
        <v>10</v>
      </c>
      <c r="E195" s="3">
        <v>2</v>
      </c>
      <c r="F195" s="3">
        <v>28</v>
      </c>
      <c r="G195" s="8">
        <v>41334</v>
      </c>
      <c r="H195">
        <v>60</v>
      </c>
      <c r="I195">
        <v>90</v>
      </c>
      <c r="J195">
        <v>0.12850940699999999</v>
      </c>
      <c r="L195">
        <v>1.1579024745798001</v>
      </c>
      <c r="M195" s="15">
        <f t="shared" si="15"/>
        <v>1391</v>
      </c>
      <c r="N195" s="15">
        <f t="shared" ref="N195:N258" si="16">I195-H195</f>
        <v>30</v>
      </c>
      <c r="O195" s="15">
        <f t="shared" ref="O195:O258" si="17">(N195/100)*10000*M195</f>
        <v>4173000</v>
      </c>
      <c r="P195">
        <f t="shared" ref="P195:P258" si="18">O195*K195*(1/1000000)</f>
        <v>0</v>
      </c>
      <c r="Q195">
        <f t="shared" ref="Q195:Q258" si="19">O195*L195*(1/1000000)</f>
        <v>4.8319270264215062</v>
      </c>
    </row>
    <row r="196" spans="1:21" x14ac:dyDescent="0.25">
      <c r="A196" s="3" t="s">
        <v>19</v>
      </c>
      <c r="B196" s="3" t="s">
        <v>20</v>
      </c>
      <c r="C196" s="4">
        <v>2013</v>
      </c>
      <c r="D196" s="3">
        <v>10</v>
      </c>
      <c r="E196" s="3">
        <v>2</v>
      </c>
      <c r="F196" s="3">
        <v>28</v>
      </c>
      <c r="G196" s="8">
        <v>41334</v>
      </c>
      <c r="H196">
        <v>90</v>
      </c>
      <c r="I196">
        <v>120</v>
      </c>
      <c r="J196">
        <v>0.112492934</v>
      </c>
      <c r="L196">
        <v>0.5968085358605999</v>
      </c>
      <c r="M196" s="15">
        <f t="shared" si="15"/>
        <v>1400</v>
      </c>
      <c r="N196" s="15">
        <f t="shared" si="16"/>
        <v>30</v>
      </c>
      <c r="O196" s="15">
        <f t="shared" si="17"/>
        <v>4200000</v>
      </c>
      <c r="P196">
        <f t="shared" si="18"/>
        <v>0</v>
      </c>
      <c r="Q196">
        <f t="shared" si="19"/>
        <v>2.5065958506145196</v>
      </c>
    </row>
    <row r="197" spans="1:21" x14ac:dyDescent="0.25">
      <c r="A197" s="3" t="s">
        <v>19</v>
      </c>
      <c r="B197" s="3" t="s">
        <v>20</v>
      </c>
      <c r="C197" s="4">
        <v>2013</v>
      </c>
      <c r="D197" s="3">
        <v>10</v>
      </c>
      <c r="E197" s="3">
        <v>2</v>
      </c>
      <c r="F197" s="3">
        <v>28</v>
      </c>
      <c r="G197" s="8">
        <v>41334</v>
      </c>
      <c r="H197">
        <v>120</v>
      </c>
      <c r="I197">
        <v>150</v>
      </c>
      <c r="J197">
        <v>0.13414981500000001</v>
      </c>
      <c r="L197">
        <v>0.32463290607239997</v>
      </c>
      <c r="M197" s="15">
        <f t="shared" si="15"/>
        <v>0</v>
      </c>
      <c r="N197" s="15">
        <f t="shared" si="16"/>
        <v>30</v>
      </c>
      <c r="O197" s="15">
        <f t="shared" si="17"/>
        <v>0</v>
      </c>
      <c r="P197">
        <f t="shared" si="18"/>
        <v>0</v>
      </c>
      <c r="Q197">
        <f t="shared" si="19"/>
        <v>0</v>
      </c>
    </row>
    <row r="198" spans="1:21" x14ac:dyDescent="0.25">
      <c r="A198" s="3" t="s">
        <v>19</v>
      </c>
      <c r="B198" s="3" t="s">
        <v>20</v>
      </c>
      <c r="C198" s="4">
        <v>2013</v>
      </c>
      <c r="D198" s="3">
        <v>10</v>
      </c>
      <c r="E198" s="3">
        <v>3</v>
      </c>
      <c r="F198" s="3">
        <v>29</v>
      </c>
      <c r="G198" s="8">
        <v>41334</v>
      </c>
      <c r="H198" s="15">
        <v>0</v>
      </c>
      <c r="I198" s="15">
        <v>10</v>
      </c>
      <c r="J198" s="15">
        <v>0.22817631799999999</v>
      </c>
      <c r="K198" s="15">
        <v>2.6375080090562006</v>
      </c>
      <c r="L198" s="15">
        <v>5.6823490345090013</v>
      </c>
      <c r="M198" s="15">
        <f t="shared" si="15"/>
        <v>1417</v>
      </c>
      <c r="N198" s="15">
        <f t="shared" si="16"/>
        <v>10</v>
      </c>
      <c r="O198" s="15">
        <f t="shared" si="17"/>
        <v>1417000</v>
      </c>
      <c r="P198">
        <f t="shared" si="18"/>
        <v>3.7373488488326361</v>
      </c>
      <c r="Q198">
        <f t="shared" si="19"/>
        <v>8.051888581899254</v>
      </c>
      <c r="R198">
        <f>SUM(P198:P204)</f>
        <v>5.7183128704117099</v>
      </c>
      <c r="S198">
        <f>SUM(Q198:Q204)</f>
        <v>34.039391664210534</v>
      </c>
      <c r="T198">
        <v>5.7183128704117099</v>
      </c>
      <c r="U198">
        <v>34.039391664210534</v>
      </c>
    </row>
    <row r="199" spans="1:21" x14ac:dyDescent="0.25">
      <c r="A199" s="3" t="s">
        <v>19</v>
      </c>
      <c r="B199" s="3" t="s">
        <v>20</v>
      </c>
      <c r="C199" s="4">
        <v>2013</v>
      </c>
      <c r="D199" s="3">
        <v>10</v>
      </c>
      <c r="E199" s="3">
        <v>3</v>
      </c>
      <c r="F199" s="3">
        <v>29</v>
      </c>
      <c r="G199" s="8">
        <v>41334</v>
      </c>
      <c r="H199">
        <v>10</v>
      </c>
      <c r="I199">
        <v>20</v>
      </c>
      <c r="J199">
        <v>0.17582792799999999</v>
      </c>
      <c r="K199">
        <v>0.16189603959209997</v>
      </c>
      <c r="L199">
        <v>0.95919597125099998</v>
      </c>
      <c r="M199" s="15">
        <f t="shared" si="15"/>
        <v>1417</v>
      </c>
      <c r="N199" s="15">
        <f t="shared" si="16"/>
        <v>10</v>
      </c>
      <c r="O199" s="15">
        <f t="shared" si="17"/>
        <v>1417000</v>
      </c>
      <c r="P199">
        <f t="shared" si="18"/>
        <v>0.22940668810200565</v>
      </c>
      <c r="Q199">
        <f t="shared" si="19"/>
        <v>1.3591806912626669</v>
      </c>
    </row>
    <row r="200" spans="1:21" x14ac:dyDescent="0.25">
      <c r="A200" s="3" t="s">
        <v>19</v>
      </c>
      <c r="B200" s="3" t="s">
        <v>20</v>
      </c>
      <c r="C200" s="4">
        <v>2013</v>
      </c>
      <c r="D200" s="3">
        <v>10</v>
      </c>
      <c r="E200" s="3">
        <v>3</v>
      </c>
      <c r="F200" s="3">
        <v>29</v>
      </c>
      <c r="G200" s="8">
        <v>41334</v>
      </c>
      <c r="H200">
        <v>20</v>
      </c>
      <c r="I200">
        <v>30</v>
      </c>
      <c r="J200">
        <v>0.156695157</v>
      </c>
      <c r="K200">
        <v>1.2361025642040002</v>
      </c>
      <c r="L200">
        <v>1.2142070276400001</v>
      </c>
      <c r="M200" s="15">
        <f t="shared" si="15"/>
        <v>1417</v>
      </c>
      <c r="N200" s="15">
        <f t="shared" si="16"/>
        <v>10</v>
      </c>
      <c r="O200" s="15">
        <f t="shared" si="17"/>
        <v>1417000</v>
      </c>
      <c r="P200">
        <f t="shared" si="18"/>
        <v>1.7515573334770682</v>
      </c>
      <c r="Q200">
        <f t="shared" si="19"/>
        <v>1.7205313581658801</v>
      </c>
    </row>
    <row r="201" spans="1:21" x14ac:dyDescent="0.25">
      <c r="A201" s="3" t="s">
        <v>19</v>
      </c>
      <c r="B201" s="3" t="s">
        <v>20</v>
      </c>
      <c r="C201" s="4">
        <v>2013</v>
      </c>
      <c r="D201" s="3">
        <v>10</v>
      </c>
      <c r="E201" s="3">
        <v>3</v>
      </c>
      <c r="F201" s="3">
        <v>29</v>
      </c>
      <c r="G201" s="8">
        <v>41334</v>
      </c>
      <c r="H201">
        <v>30</v>
      </c>
      <c r="I201">
        <v>60</v>
      </c>
      <c r="J201">
        <v>0.15167007499999999</v>
      </c>
      <c r="L201">
        <v>1.5939951146139999</v>
      </c>
      <c r="M201" s="15">
        <f t="shared" si="15"/>
        <v>1341</v>
      </c>
      <c r="N201" s="15">
        <f t="shared" si="16"/>
        <v>30</v>
      </c>
      <c r="O201" s="15">
        <f t="shared" si="17"/>
        <v>4023000</v>
      </c>
      <c r="P201">
        <f t="shared" si="18"/>
        <v>0</v>
      </c>
      <c r="Q201">
        <f t="shared" si="19"/>
        <v>6.4126423460921211</v>
      </c>
    </row>
    <row r="202" spans="1:21" x14ac:dyDescent="0.25">
      <c r="A202" s="3" t="s">
        <v>19</v>
      </c>
      <c r="B202" s="3" t="s">
        <v>20</v>
      </c>
      <c r="C202" s="4">
        <v>2013</v>
      </c>
      <c r="D202" s="3">
        <v>10</v>
      </c>
      <c r="E202" s="3">
        <v>3</v>
      </c>
      <c r="F202" s="3">
        <v>29</v>
      </c>
      <c r="G202" s="8">
        <v>41334</v>
      </c>
      <c r="H202">
        <v>60</v>
      </c>
      <c r="I202">
        <v>90</v>
      </c>
      <c r="J202">
        <v>0.143497758</v>
      </c>
      <c r="L202">
        <v>2.3018856502810001</v>
      </c>
      <c r="M202" s="15">
        <f t="shared" si="15"/>
        <v>1391</v>
      </c>
      <c r="N202" s="15">
        <f t="shared" si="16"/>
        <v>30</v>
      </c>
      <c r="O202" s="15">
        <f t="shared" si="17"/>
        <v>4173000</v>
      </c>
      <c r="P202">
        <f t="shared" si="18"/>
        <v>0</v>
      </c>
      <c r="Q202">
        <f t="shared" si="19"/>
        <v>9.6057688186226127</v>
      </c>
    </row>
    <row r="203" spans="1:21" x14ac:dyDescent="0.25">
      <c r="A203" s="3" t="s">
        <v>19</v>
      </c>
      <c r="B203" s="3" t="s">
        <v>20</v>
      </c>
      <c r="C203" s="4">
        <v>2013</v>
      </c>
      <c r="D203" s="3">
        <v>10</v>
      </c>
      <c r="E203" s="3">
        <v>3</v>
      </c>
      <c r="F203" s="3">
        <v>29</v>
      </c>
      <c r="G203" s="8">
        <v>41334</v>
      </c>
      <c r="H203">
        <v>90</v>
      </c>
      <c r="I203">
        <v>120</v>
      </c>
      <c r="J203">
        <v>0.12732175000000001</v>
      </c>
      <c r="L203">
        <v>1.6403285400400001</v>
      </c>
      <c r="M203" s="15">
        <f t="shared" si="15"/>
        <v>1400</v>
      </c>
      <c r="N203" s="15">
        <f t="shared" si="16"/>
        <v>30</v>
      </c>
      <c r="O203" s="15">
        <f t="shared" si="17"/>
        <v>4200000</v>
      </c>
      <c r="P203">
        <f t="shared" si="18"/>
        <v>0</v>
      </c>
      <c r="Q203">
        <f t="shared" si="19"/>
        <v>6.8893798681679996</v>
      </c>
    </row>
    <row r="204" spans="1:21" x14ac:dyDescent="0.25">
      <c r="A204" s="3" t="s">
        <v>19</v>
      </c>
      <c r="B204" s="3" t="s">
        <v>20</v>
      </c>
      <c r="C204" s="4">
        <v>2013</v>
      </c>
      <c r="D204" s="3">
        <v>10</v>
      </c>
      <c r="E204" s="3">
        <v>3</v>
      </c>
      <c r="F204" s="3">
        <v>29</v>
      </c>
      <c r="G204" s="8">
        <v>41334</v>
      </c>
      <c r="H204">
        <v>120</v>
      </c>
      <c r="I204">
        <v>150</v>
      </c>
      <c r="J204">
        <v>0.11409657300000001</v>
      </c>
      <c r="L204">
        <v>0.80854815675999991</v>
      </c>
      <c r="M204" s="15">
        <f t="shared" si="15"/>
        <v>0</v>
      </c>
      <c r="N204" s="15">
        <f t="shared" si="16"/>
        <v>30</v>
      </c>
      <c r="O204" s="15">
        <f t="shared" si="17"/>
        <v>0</v>
      </c>
      <c r="P204">
        <f t="shared" si="18"/>
        <v>0</v>
      </c>
      <c r="Q204">
        <f t="shared" si="19"/>
        <v>0</v>
      </c>
    </row>
    <row r="205" spans="1:21" x14ac:dyDescent="0.25">
      <c r="A205" s="3" t="s">
        <v>19</v>
      </c>
      <c r="B205" s="3" t="s">
        <v>20</v>
      </c>
      <c r="C205" s="4">
        <v>2013</v>
      </c>
      <c r="D205" s="3">
        <v>8</v>
      </c>
      <c r="E205" s="3">
        <v>3</v>
      </c>
      <c r="F205" s="3">
        <v>30</v>
      </c>
      <c r="G205" s="8">
        <v>41334</v>
      </c>
      <c r="H205" s="15">
        <v>0</v>
      </c>
      <c r="I205" s="15">
        <v>10</v>
      </c>
      <c r="J205" s="15">
        <v>0.16531027500000001</v>
      </c>
      <c r="K205" s="15">
        <v>1.0613907255728001</v>
      </c>
      <c r="L205" s="15">
        <v>5.0358320612560004</v>
      </c>
      <c r="M205" s="15">
        <f t="shared" si="15"/>
        <v>1417</v>
      </c>
      <c r="N205" s="15">
        <f t="shared" si="16"/>
        <v>10</v>
      </c>
      <c r="O205" s="15">
        <f t="shared" si="17"/>
        <v>1417000</v>
      </c>
      <c r="P205">
        <f t="shared" si="18"/>
        <v>1.5039906581366576</v>
      </c>
      <c r="Q205">
        <f t="shared" si="19"/>
        <v>7.1357740307997517</v>
      </c>
      <c r="R205">
        <f>SUM(P205:P211)</f>
        <v>3.9091719935081239</v>
      </c>
      <c r="S205">
        <f>SUM(Q205:Q211)</f>
        <v>107.99839794575745</v>
      </c>
      <c r="T205">
        <v>3.9091719935081239</v>
      </c>
      <c r="U205">
        <v>107.99839794575745</v>
      </c>
    </row>
    <row r="206" spans="1:21" x14ac:dyDescent="0.25">
      <c r="A206" s="3" t="s">
        <v>19</v>
      </c>
      <c r="B206" s="3" t="s">
        <v>20</v>
      </c>
      <c r="C206" s="4">
        <v>2013</v>
      </c>
      <c r="D206" s="3">
        <v>8</v>
      </c>
      <c r="E206" s="3">
        <v>3</v>
      </c>
      <c r="F206" s="3">
        <v>30</v>
      </c>
      <c r="G206" s="8">
        <v>41334</v>
      </c>
      <c r="H206">
        <v>10</v>
      </c>
      <c r="I206">
        <v>20</v>
      </c>
      <c r="J206">
        <v>0.155590062</v>
      </c>
      <c r="K206">
        <v>7.306706521380002E-2</v>
      </c>
      <c r="L206">
        <v>2.3808928052659999</v>
      </c>
      <c r="M206" s="15">
        <f t="shared" si="15"/>
        <v>1417</v>
      </c>
      <c r="N206" s="15">
        <f t="shared" si="16"/>
        <v>10</v>
      </c>
      <c r="O206" s="15">
        <f t="shared" si="17"/>
        <v>1417000</v>
      </c>
      <c r="P206">
        <f t="shared" si="18"/>
        <v>0.10353603140795462</v>
      </c>
      <c r="Q206">
        <f t="shared" si="19"/>
        <v>3.3737251050619217</v>
      </c>
    </row>
    <row r="207" spans="1:21" x14ac:dyDescent="0.25">
      <c r="A207" s="3" t="s">
        <v>19</v>
      </c>
      <c r="B207" s="3" t="s">
        <v>20</v>
      </c>
      <c r="C207" s="4">
        <v>2013</v>
      </c>
      <c r="D207" s="3">
        <v>8</v>
      </c>
      <c r="E207" s="3">
        <v>3</v>
      </c>
      <c r="F207" s="3">
        <v>30</v>
      </c>
      <c r="G207" s="8">
        <v>41334</v>
      </c>
      <c r="H207">
        <v>20</v>
      </c>
      <c r="I207">
        <v>30</v>
      </c>
      <c r="J207">
        <v>0.15086358799999999</v>
      </c>
      <c r="K207">
        <v>1.6243086125360002</v>
      </c>
      <c r="L207">
        <v>2.93800035276</v>
      </c>
      <c r="M207" s="15">
        <f t="shared" si="15"/>
        <v>1417</v>
      </c>
      <c r="N207" s="15">
        <f t="shared" si="16"/>
        <v>10</v>
      </c>
      <c r="O207" s="15">
        <f t="shared" si="17"/>
        <v>1417000</v>
      </c>
      <c r="P207">
        <f t="shared" si="18"/>
        <v>2.3016453039635119</v>
      </c>
      <c r="Q207">
        <f t="shared" si="19"/>
        <v>4.16314649986092</v>
      </c>
    </row>
    <row r="208" spans="1:21" x14ac:dyDescent="0.25">
      <c r="A208" s="3" t="s">
        <v>19</v>
      </c>
      <c r="B208" s="3" t="s">
        <v>20</v>
      </c>
      <c r="C208" s="4">
        <v>2013</v>
      </c>
      <c r="D208" s="3">
        <v>8</v>
      </c>
      <c r="E208" s="3">
        <v>3</v>
      </c>
      <c r="F208" s="3">
        <v>30</v>
      </c>
      <c r="G208" s="8">
        <v>41334</v>
      </c>
      <c r="H208">
        <v>30</v>
      </c>
      <c r="I208">
        <v>60</v>
      </c>
      <c r="J208">
        <v>0.14693995400000001</v>
      </c>
      <c r="L208">
        <v>11.147213096564</v>
      </c>
      <c r="M208" s="15">
        <f t="shared" si="15"/>
        <v>1341</v>
      </c>
      <c r="N208" s="15">
        <f t="shared" si="16"/>
        <v>30</v>
      </c>
      <c r="O208" s="15">
        <f t="shared" si="17"/>
        <v>4023000</v>
      </c>
      <c r="P208">
        <f t="shared" si="18"/>
        <v>0</v>
      </c>
      <c r="Q208">
        <f t="shared" si="19"/>
        <v>44.845238287476967</v>
      </c>
    </row>
    <row r="209" spans="1:21" x14ac:dyDescent="0.25">
      <c r="A209" s="3" t="s">
        <v>19</v>
      </c>
      <c r="B209" s="3" t="s">
        <v>20</v>
      </c>
      <c r="C209" s="4">
        <v>2013</v>
      </c>
      <c r="D209" s="3">
        <v>8</v>
      </c>
      <c r="E209" s="3">
        <v>3</v>
      </c>
      <c r="F209" s="3">
        <v>30</v>
      </c>
      <c r="G209" s="8">
        <v>41334</v>
      </c>
      <c r="H209">
        <v>60</v>
      </c>
      <c r="I209">
        <v>90</v>
      </c>
      <c r="J209">
        <v>0.14924489199999999</v>
      </c>
      <c r="L209">
        <v>6.582041111575001</v>
      </c>
      <c r="M209" s="15">
        <f t="shared" si="15"/>
        <v>1391</v>
      </c>
      <c r="N209" s="15">
        <f t="shared" si="16"/>
        <v>30</v>
      </c>
      <c r="O209" s="15">
        <f t="shared" si="17"/>
        <v>4173000</v>
      </c>
      <c r="P209">
        <f t="shared" si="18"/>
        <v>0</v>
      </c>
      <c r="Q209">
        <f t="shared" si="19"/>
        <v>27.466857558602477</v>
      </c>
    </row>
    <row r="210" spans="1:21" x14ac:dyDescent="0.25">
      <c r="A210" s="3" t="s">
        <v>19</v>
      </c>
      <c r="B210" s="3" t="s">
        <v>20</v>
      </c>
      <c r="C210" s="4">
        <v>2013</v>
      </c>
      <c r="D210" s="3">
        <v>8</v>
      </c>
      <c r="E210" s="3">
        <v>3</v>
      </c>
      <c r="F210" s="3">
        <v>30</v>
      </c>
      <c r="G210" s="8">
        <v>41334</v>
      </c>
      <c r="H210">
        <v>90</v>
      </c>
      <c r="I210">
        <v>120</v>
      </c>
      <c r="J210">
        <v>0.15902322799999999</v>
      </c>
      <c r="L210">
        <v>5.0032515390370005</v>
      </c>
      <c r="M210" s="15">
        <f t="shared" si="15"/>
        <v>1400</v>
      </c>
      <c r="N210" s="15">
        <f t="shared" si="16"/>
        <v>30</v>
      </c>
      <c r="O210" s="15">
        <f t="shared" si="17"/>
        <v>4200000</v>
      </c>
      <c r="P210">
        <f t="shared" si="18"/>
        <v>0</v>
      </c>
      <c r="Q210">
        <f t="shared" si="19"/>
        <v>21.013656463955403</v>
      </c>
    </row>
    <row r="211" spans="1:21" x14ac:dyDescent="0.25">
      <c r="A211" s="3" t="s">
        <v>19</v>
      </c>
      <c r="B211" s="3" t="s">
        <v>20</v>
      </c>
      <c r="C211" s="4">
        <v>2013</v>
      </c>
      <c r="D211" s="3">
        <v>8</v>
      </c>
      <c r="E211" s="3">
        <v>3</v>
      </c>
      <c r="F211" s="3">
        <v>30</v>
      </c>
      <c r="G211" s="8">
        <v>41334</v>
      </c>
      <c r="H211">
        <v>120</v>
      </c>
      <c r="I211">
        <v>150</v>
      </c>
      <c r="J211">
        <v>0.15729511199999999</v>
      </c>
      <c r="L211">
        <v>4.3021653802559996</v>
      </c>
      <c r="M211" s="15">
        <f t="shared" si="15"/>
        <v>0</v>
      </c>
      <c r="N211" s="15">
        <f t="shared" si="16"/>
        <v>30</v>
      </c>
      <c r="O211" s="15">
        <f t="shared" si="17"/>
        <v>0</v>
      </c>
      <c r="P211">
        <f t="shared" si="18"/>
        <v>0</v>
      </c>
      <c r="Q211">
        <f t="shared" si="19"/>
        <v>0</v>
      </c>
    </row>
    <row r="212" spans="1:21" x14ac:dyDescent="0.25">
      <c r="A212" s="3" t="s">
        <v>19</v>
      </c>
      <c r="B212" s="3" t="s">
        <v>20</v>
      </c>
      <c r="C212" s="4">
        <v>2013</v>
      </c>
      <c r="D212" s="3">
        <v>5</v>
      </c>
      <c r="E212" s="3">
        <v>3</v>
      </c>
      <c r="F212" s="3">
        <v>31</v>
      </c>
      <c r="G212" s="8">
        <v>41334</v>
      </c>
      <c r="H212">
        <v>0</v>
      </c>
      <c r="I212">
        <v>10</v>
      </c>
      <c r="J212">
        <v>0.227992958</v>
      </c>
      <c r="K212">
        <v>1.39502867305623</v>
      </c>
      <c r="L212">
        <v>1.6194229754459999</v>
      </c>
      <c r="M212" s="15">
        <f t="shared" si="15"/>
        <v>1417</v>
      </c>
      <c r="N212" s="15">
        <f t="shared" si="16"/>
        <v>10</v>
      </c>
      <c r="O212" s="15">
        <f t="shared" si="17"/>
        <v>1417000</v>
      </c>
      <c r="P212">
        <f t="shared" si="18"/>
        <v>1.9767556297206779</v>
      </c>
      <c r="Q212">
        <f t="shared" si="19"/>
        <v>2.2947223562069818</v>
      </c>
      <c r="R212">
        <f>SUM(P212:P218)</f>
        <v>3.1114814415445808</v>
      </c>
      <c r="S212">
        <f>SUM(Q212:Q218)</f>
        <v>20.074787456889744</v>
      </c>
      <c r="T212">
        <v>3.1114814415445808</v>
      </c>
      <c r="U212">
        <v>20.074787456889744</v>
      </c>
    </row>
    <row r="213" spans="1:21" x14ac:dyDescent="0.25">
      <c r="A213" s="3" t="s">
        <v>19</v>
      </c>
      <c r="B213" s="3" t="s">
        <v>20</v>
      </c>
      <c r="C213" s="4">
        <v>2013</v>
      </c>
      <c r="D213" s="3">
        <v>5</v>
      </c>
      <c r="E213" s="3">
        <v>3</v>
      </c>
      <c r="F213" s="3">
        <v>31</v>
      </c>
      <c r="G213" s="8">
        <v>41334</v>
      </c>
      <c r="H213">
        <v>10</v>
      </c>
      <c r="I213">
        <v>20</v>
      </c>
      <c r="J213">
        <v>0.18651066799999999</v>
      </c>
      <c r="K213">
        <v>0.35201588553433993</v>
      </c>
      <c r="L213">
        <v>1.2569247534199999</v>
      </c>
      <c r="M213" s="15">
        <f t="shared" si="15"/>
        <v>1417</v>
      </c>
      <c r="N213" s="15">
        <f t="shared" si="16"/>
        <v>10</v>
      </c>
      <c r="O213" s="15">
        <f t="shared" si="17"/>
        <v>1417000</v>
      </c>
      <c r="P213">
        <f t="shared" si="18"/>
        <v>0.49880650980215968</v>
      </c>
      <c r="Q213">
        <f t="shared" si="19"/>
        <v>1.7810623755961397</v>
      </c>
    </row>
    <row r="214" spans="1:21" x14ac:dyDescent="0.25">
      <c r="A214" s="3" t="s">
        <v>19</v>
      </c>
      <c r="B214" s="3" t="s">
        <v>20</v>
      </c>
      <c r="C214" s="4">
        <v>2013</v>
      </c>
      <c r="D214" s="3">
        <v>5</v>
      </c>
      <c r="E214" s="3">
        <v>3</v>
      </c>
      <c r="F214" s="3">
        <v>31</v>
      </c>
      <c r="G214" s="8">
        <v>41334</v>
      </c>
      <c r="H214">
        <v>20</v>
      </c>
      <c r="I214">
        <v>30</v>
      </c>
      <c r="J214">
        <v>0.156363636</v>
      </c>
      <c r="K214">
        <v>0.44877861822282505</v>
      </c>
      <c r="L214">
        <v>1.497338181955</v>
      </c>
      <c r="M214" s="15">
        <f t="shared" si="15"/>
        <v>1417</v>
      </c>
      <c r="N214" s="15">
        <f t="shared" si="16"/>
        <v>10</v>
      </c>
      <c r="O214" s="15">
        <f t="shared" si="17"/>
        <v>1417000</v>
      </c>
      <c r="P214">
        <f t="shared" si="18"/>
        <v>0.63591930202174307</v>
      </c>
      <c r="Q214">
        <f t="shared" si="19"/>
        <v>2.121728203830235</v>
      </c>
    </row>
    <row r="215" spans="1:21" x14ac:dyDescent="0.25">
      <c r="A215" s="3" t="s">
        <v>19</v>
      </c>
      <c r="B215" s="3" t="s">
        <v>20</v>
      </c>
      <c r="C215" s="4">
        <v>2013</v>
      </c>
      <c r="D215" s="3">
        <v>5</v>
      </c>
      <c r="E215" s="3">
        <v>3</v>
      </c>
      <c r="F215" s="3">
        <v>31</v>
      </c>
      <c r="G215" s="8">
        <v>41334</v>
      </c>
      <c r="H215">
        <v>30</v>
      </c>
      <c r="I215">
        <v>60</v>
      </c>
      <c r="J215">
        <v>0.147058824</v>
      </c>
      <c r="L215">
        <v>0.75374999996399994</v>
      </c>
      <c r="M215" s="15">
        <f t="shared" si="15"/>
        <v>1341</v>
      </c>
      <c r="N215" s="15">
        <f t="shared" si="16"/>
        <v>30</v>
      </c>
      <c r="O215" s="15">
        <f t="shared" si="17"/>
        <v>4023000</v>
      </c>
      <c r="P215">
        <f t="shared" si="18"/>
        <v>0</v>
      </c>
      <c r="Q215">
        <f t="shared" si="19"/>
        <v>3.0323362498551716</v>
      </c>
    </row>
    <row r="216" spans="1:21" x14ac:dyDescent="0.25">
      <c r="A216" s="3" t="s">
        <v>19</v>
      </c>
      <c r="B216" s="3" t="s">
        <v>20</v>
      </c>
      <c r="C216" s="4">
        <v>2013</v>
      </c>
      <c r="D216" s="3">
        <v>5</v>
      </c>
      <c r="E216" s="3">
        <v>3</v>
      </c>
      <c r="F216" s="3">
        <v>31</v>
      </c>
      <c r="G216" s="8">
        <v>41334</v>
      </c>
      <c r="H216">
        <v>60</v>
      </c>
      <c r="I216">
        <v>90</v>
      </c>
      <c r="J216">
        <v>0.12957074699999999</v>
      </c>
      <c r="L216">
        <v>1.7313293586659997</v>
      </c>
      <c r="M216" s="15">
        <f t="shared" si="15"/>
        <v>1391</v>
      </c>
      <c r="N216" s="15">
        <f t="shared" si="16"/>
        <v>30</v>
      </c>
      <c r="O216" s="15">
        <f t="shared" si="17"/>
        <v>4173000</v>
      </c>
      <c r="P216">
        <f t="shared" si="18"/>
        <v>0</v>
      </c>
      <c r="Q216">
        <f t="shared" si="19"/>
        <v>7.2248374137132165</v>
      </c>
    </row>
    <row r="217" spans="1:21" x14ac:dyDescent="0.25">
      <c r="A217" s="3" t="s">
        <v>19</v>
      </c>
      <c r="B217" s="3" t="s">
        <v>20</v>
      </c>
      <c r="C217" s="4">
        <v>2013</v>
      </c>
      <c r="D217" s="3">
        <v>5</v>
      </c>
      <c r="E217" s="3">
        <v>3</v>
      </c>
      <c r="F217" s="3">
        <v>31</v>
      </c>
      <c r="G217" s="8">
        <v>41334</v>
      </c>
      <c r="H217">
        <v>90</v>
      </c>
      <c r="I217">
        <v>120</v>
      </c>
      <c r="J217">
        <v>0.120353522</v>
      </c>
      <c r="L217">
        <v>0.86192877564000003</v>
      </c>
      <c r="M217" s="15">
        <f t="shared" si="15"/>
        <v>1400</v>
      </c>
      <c r="N217" s="15">
        <f t="shared" si="16"/>
        <v>30</v>
      </c>
      <c r="O217" s="15">
        <f t="shared" si="17"/>
        <v>4200000</v>
      </c>
      <c r="P217">
        <f t="shared" si="18"/>
        <v>0</v>
      </c>
      <c r="Q217">
        <f t="shared" si="19"/>
        <v>3.6201008576879996</v>
      </c>
    </row>
    <row r="218" spans="1:21" x14ac:dyDescent="0.25">
      <c r="A218" s="3" t="s">
        <v>19</v>
      </c>
      <c r="B218" s="3" t="s">
        <v>20</v>
      </c>
      <c r="C218" s="4">
        <v>2013</v>
      </c>
      <c r="D218" s="3">
        <v>5</v>
      </c>
      <c r="E218" s="3">
        <v>3</v>
      </c>
      <c r="F218" s="3">
        <v>31</v>
      </c>
      <c r="G218" s="8">
        <v>41334</v>
      </c>
      <c r="H218">
        <v>120</v>
      </c>
      <c r="I218">
        <v>150</v>
      </c>
      <c r="J218">
        <v>9.3457944000000001E-2</v>
      </c>
      <c r="L218">
        <v>0.48355140183999995</v>
      </c>
      <c r="M218" s="15">
        <f t="shared" si="15"/>
        <v>0</v>
      </c>
      <c r="N218" s="15">
        <f t="shared" si="16"/>
        <v>30</v>
      </c>
      <c r="O218" s="15">
        <f t="shared" si="17"/>
        <v>0</v>
      </c>
      <c r="P218">
        <f t="shared" si="18"/>
        <v>0</v>
      </c>
      <c r="Q218">
        <f t="shared" si="19"/>
        <v>0</v>
      </c>
    </row>
    <row r="219" spans="1:21" x14ac:dyDescent="0.25">
      <c r="A219" s="3" t="s">
        <v>19</v>
      </c>
      <c r="B219" s="3" t="s">
        <v>20</v>
      </c>
      <c r="C219" s="4">
        <v>2013</v>
      </c>
      <c r="D219" s="3">
        <v>7</v>
      </c>
      <c r="E219" s="3">
        <v>3</v>
      </c>
      <c r="F219" s="3">
        <v>32</v>
      </c>
      <c r="G219" s="8">
        <v>41334</v>
      </c>
      <c r="H219">
        <v>0</v>
      </c>
      <c r="I219">
        <v>10</v>
      </c>
      <c r="J219">
        <v>0.214053615</v>
      </c>
      <c r="K219">
        <v>0.68754838885760017</v>
      </c>
      <c r="L219">
        <v>3.8120972787120002</v>
      </c>
      <c r="M219" s="15">
        <f t="shared" si="15"/>
        <v>1417</v>
      </c>
      <c r="N219" s="15">
        <f t="shared" si="16"/>
        <v>10</v>
      </c>
      <c r="O219" s="15">
        <f t="shared" si="17"/>
        <v>1417000</v>
      </c>
      <c r="P219">
        <f t="shared" si="18"/>
        <v>0.97425606701121936</v>
      </c>
      <c r="Q219">
        <f t="shared" si="19"/>
        <v>5.4017418439349036</v>
      </c>
      <c r="R219">
        <f>SUM(P219:P225)</f>
        <v>1.4745140863329826</v>
      </c>
      <c r="S219">
        <f>SUM(Q219:Q225)</f>
        <v>41.010161061385688</v>
      </c>
      <c r="T219">
        <v>1.4745140863329826</v>
      </c>
      <c r="U219">
        <v>41.010161061385688</v>
      </c>
    </row>
    <row r="220" spans="1:21" x14ac:dyDescent="0.25">
      <c r="A220" s="3" t="s">
        <v>19</v>
      </c>
      <c r="B220" s="3" t="s">
        <v>20</v>
      </c>
      <c r="C220" s="4">
        <v>2013</v>
      </c>
      <c r="D220" s="3">
        <v>7</v>
      </c>
      <c r="E220" s="3">
        <v>3</v>
      </c>
      <c r="F220" s="3">
        <v>32</v>
      </c>
      <c r="G220" s="8">
        <v>41334</v>
      </c>
      <c r="H220">
        <v>10</v>
      </c>
      <c r="I220">
        <v>20</v>
      </c>
      <c r="J220">
        <v>0.16846361200000001</v>
      </c>
      <c r="K220">
        <v>0.24883086255299999</v>
      </c>
      <c r="L220">
        <v>1.25926549875</v>
      </c>
      <c r="M220" s="15">
        <f t="shared" si="15"/>
        <v>1417</v>
      </c>
      <c r="N220" s="15">
        <f t="shared" si="16"/>
        <v>10</v>
      </c>
      <c r="O220" s="15">
        <f t="shared" si="17"/>
        <v>1417000</v>
      </c>
      <c r="P220">
        <f t="shared" si="18"/>
        <v>0.35259333223760098</v>
      </c>
      <c r="Q220">
        <f t="shared" si="19"/>
        <v>1.78437921172875</v>
      </c>
    </row>
    <row r="221" spans="1:21" x14ac:dyDescent="0.25">
      <c r="A221" s="3" t="s">
        <v>19</v>
      </c>
      <c r="B221" s="3" t="s">
        <v>20</v>
      </c>
      <c r="C221" s="4">
        <v>2013</v>
      </c>
      <c r="D221" s="3">
        <v>7</v>
      </c>
      <c r="E221" s="3">
        <v>3</v>
      </c>
      <c r="F221" s="3">
        <v>32</v>
      </c>
      <c r="G221" s="8">
        <v>41334</v>
      </c>
      <c r="H221">
        <v>20</v>
      </c>
      <c r="I221">
        <v>30</v>
      </c>
      <c r="J221">
        <v>0.14945155399999999</v>
      </c>
      <c r="K221">
        <v>0.10420937691189998</v>
      </c>
      <c r="L221">
        <v>1.1754422609020001</v>
      </c>
      <c r="M221" s="15">
        <f t="shared" si="15"/>
        <v>1417</v>
      </c>
      <c r="N221" s="15">
        <f t="shared" si="16"/>
        <v>10</v>
      </c>
      <c r="O221" s="15">
        <f t="shared" si="17"/>
        <v>1417000</v>
      </c>
      <c r="P221">
        <f t="shared" si="18"/>
        <v>0.14766468708416225</v>
      </c>
      <c r="Q221">
        <f t="shared" si="19"/>
        <v>1.665601683698134</v>
      </c>
    </row>
    <row r="222" spans="1:21" x14ac:dyDescent="0.25">
      <c r="A222" s="3" t="s">
        <v>19</v>
      </c>
      <c r="B222" s="3" t="s">
        <v>20</v>
      </c>
      <c r="C222" s="4">
        <v>2013</v>
      </c>
      <c r="D222" s="3">
        <v>7</v>
      </c>
      <c r="E222" s="3">
        <v>3</v>
      </c>
      <c r="F222" s="3">
        <v>32</v>
      </c>
      <c r="G222" s="8">
        <v>41334</v>
      </c>
      <c r="H222">
        <v>30</v>
      </c>
      <c r="I222">
        <v>60</v>
      </c>
      <c r="J222">
        <v>0.14671332200000001</v>
      </c>
      <c r="L222">
        <v>1.8073595766650001</v>
      </c>
      <c r="M222" s="15">
        <f t="shared" si="15"/>
        <v>1341</v>
      </c>
      <c r="N222" s="15">
        <f t="shared" si="16"/>
        <v>30</v>
      </c>
      <c r="O222" s="15">
        <f t="shared" si="17"/>
        <v>4023000</v>
      </c>
      <c r="P222">
        <f t="shared" si="18"/>
        <v>0</v>
      </c>
      <c r="Q222">
        <f t="shared" si="19"/>
        <v>7.2710075769232958</v>
      </c>
    </row>
    <row r="223" spans="1:21" x14ac:dyDescent="0.25">
      <c r="A223" s="3" t="s">
        <v>19</v>
      </c>
      <c r="B223" s="3" t="s">
        <v>20</v>
      </c>
      <c r="C223" s="4">
        <v>2013</v>
      </c>
      <c r="D223" s="3">
        <v>7</v>
      </c>
      <c r="E223" s="3">
        <v>3</v>
      </c>
      <c r="F223" s="3">
        <v>32</v>
      </c>
      <c r="G223" s="8">
        <v>41334</v>
      </c>
      <c r="H223">
        <v>60</v>
      </c>
      <c r="I223">
        <v>90</v>
      </c>
      <c r="J223">
        <v>0.13164209800000001</v>
      </c>
      <c r="L223">
        <v>4.1488757859919998</v>
      </c>
      <c r="M223" s="15">
        <f t="shared" si="15"/>
        <v>1391</v>
      </c>
      <c r="N223" s="15">
        <f t="shared" si="16"/>
        <v>30</v>
      </c>
      <c r="O223" s="15">
        <f t="shared" si="17"/>
        <v>4173000</v>
      </c>
      <c r="P223">
        <f t="shared" si="18"/>
        <v>0</v>
      </c>
      <c r="Q223">
        <f t="shared" si="19"/>
        <v>17.313258654944612</v>
      </c>
    </row>
    <row r="224" spans="1:21" x14ac:dyDescent="0.25">
      <c r="A224" s="3" t="s">
        <v>19</v>
      </c>
      <c r="B224" s="3" t="s">
        <v>20</v>
      </c>
      <c r="C224" s="4">
        <v>2013</v>
      </c>
      <c r="D224" s="3">
        <v>7</v>
      </c>
      <c r="E224" s="3">
        <v>3</v>
      </c>
      <c r="F224" s="3">
        <v>32</v>
      </c>
      <c r="G224" s="8">
        <v>41334</v>
      </c>
      <c r="H224">
        <v>90</v>
      </c>
      <c r="I224">
        <v>120</v>
      </c>
      <c r="J224">
        <v>0.112075199</v>
      </c>
      <c r="L224">
        <v>1.8033743071799999</v>
      </c>
      <c r="M224" s="15">
        <f t="shared" si="15"/>
        <v>1400</v>
      </c>
      <c r="N224" s="15">
        <f t="shared" si="16"/>
        <v>30</v>
      </c>
      <c r="O224" s="15">
        <f t="shared" si="17"/>
        <v>4200000</v>
      </c>
      <c r="P224">
        <f t="shared" si="18"/>
        <v>0</v>
      </c>
      <c r="Q224">
        <f t="shared" si="19"/>
        <v>7.574172090155999</v>
      </c>
    </row>
    <row r="225" spans="1:21" x14ac:dyDescent="0.25">
      <c r="A225" s="3" t="s">
        <v>19</v>
      </c>
      <c r="B225" s="3" t="s">
        <v>20</v>
      </c>
      <c r="C225" s="4">
        <v>2013</v>
      </c>
      <c r="D225" s="3">
        <v>7</v>
      </c>
      <c r="E225" s="3">
        <v>3</v>
      </c>
      <c r="F225" s="3">
        <v>32</v>
      </c>
      <c r="G225" s="8">
        <v>41334</v>
      </c>
      <c r="H225">
        <v>120</v>
      </c>
      <c r="I225">
        <v>150</v>
      </c>
      <c r="J225">
        <v>0.109797297</v>
      </c>
      <c r="L225">
        <v>0.42132179056699998</v>
      </c>
      <c r="M225" s="15">
        <f t="shared" si="15"/>
        <v>0</v>
      </c>
      <c r="N225" s="15">
        <f t="shared" si="16"/>
        <v>30</v>
      </c>
      <c r="O225" s="15">
        <f t="shared" si="17"/>
        <v>0</v>
      </c>
      <c r="P225">
        <f t="shared" si="18"/>
        <v>0</v>
      </c>
      <c r="Q225">
        <f t="shared" si="19"/>
        <v>0</v>
      </c>
    </row>
    <row r="226" spans="1:21" x14ac:dyDescent="0.25">
      <c r="A226" s="3" t="s">
        <v>19</v>
      </c>
      <c r="B226" s="3" t="s">
        <v>20</v>
      </c>
      <c r="C226" s="4">
        <v>2013</v>
      </c>
      <c r="D226" s="3">
        <v>2</v>
      </c>
      <c r="E226" s="3">
        <v>3</v>
      </c>
      <c r="F226" s="3">
        <v>33</v>
      </c>
      <c r="G226" s="8">
        <v>41334</v>
      </c>
      <c r="H226">
        <v>0</v>
      </c>
      <c r="I226">
        <v>10</v>
      </c>
      <c r="J226">
        <v>0.21003655700000001</v>
      </c>
      <c r="K226">
        <v>2.3307734904271999</v>
      </c>
      <c r="L226">
        <v>2.0744829398799998</v>
      </c>
      <c r="M226" s="15">
        <f t="shared" si="15"/>
        <v>1417</v>
      </c>
      <c r="N226" s="15">
        <f t="shared" si="16"/>
        <v>10</v>
      </c>
      <c r="O226" s="15">
        <f t="shared" si="17"/>
        <v>1417000</v>
      </c>
      <c r="P226">
        <f t="shared" si="18"/>
        <v>3.302706035935342</v>
      </c>
      <c r="Q226">
        <f t="shared" si="19"/>
        <v>2.9395423258099598</v>
      </c>
      <c r="R226">
        <f>SUM(P226:P232)</f>
        <v>5.1030016761722985</v>
      </c>
      <c r="S226">
        <f>SUM(Q226:Q232)</f>
        <v>18.916991539163813</v>
      </c>
      <c r="T226">
        <v>5.1030016761722985</v>
      </c>
      <c r="U226">
        <v>18.916991539163813</v>
      </c>
    </row>
    <row r="227" spans="1:21" x14ac:dyDescent="0.25">
      <c r="A227" s="3" t="s">
        <v>19</v>
      </c>
      <c r="B227" s="3" t="s">
        <v>20</v>
      </c>
      <c r="C227" s="4">
        <v>2013</v>
      </c>
      <c r="D227" s="3">
        <v>2</v>
      </c>
      <c r="E227" s="3">
        <v>3</v>
      </c>
      <c r="F227" s="3">
        <v>33</v>
      </c>
      <c r="G227" s="8">
        <v>41334</v>
      </c>
      <c r="H227">
        <v>10</v>
      </c>
      <c r="I227">
        <v>20</v>
      </c>
      <c r="J227">
        <v>0.17247336599999999</v>
      </c>
      <c r="K227">
        <v>0.69696195405460004</v>
      </c>
      <c r="L227">
        <v>0.57152903344100003</v>
      </c>
      <c r="M227" s="15">
        <f t="shared" si="15"/>
        <v>1417</v>
      </c>
      <c r="N227" s="15">
        <f t="shared" si="16"/>
        <v>10</v>
      </c>
      <c r="O227" s="15">
        <f t="shared" si="17"/>
        <v>1417000</v>
      </c>
      <c r="P227">
        <f t="shared" si="18"/>
        <v>0.98759508889536818</v>
      </c>
      <c r="Q227">
        <f t="shared" si="19"/>
        <v>0.809856640385897</v>
      </c>
    </row>
    <row r="228" spans="1:21" x14ac:dyDescent="0.25">
      <c r="A228" s="3" t="s">
        <v>19</v>
      </c>
      <c r="B228" s="3" t="s">
        <v>20</v>
      </c>
      <c r="C228" s="4">
        <v>2013</v>
      </c>
      <c r="D228" s="3">
        <v>2</v>
      </c>
      <c r="E228" s="3">
        <v>3</v>
      </c>
      <c r="F228" s="3">
        <v>33</v>
      </c>
      <c r="G228" s="8">
        <v>41334</v>
      </c>
      <c r="H228">
        <v>20</v>
      </c>
      <c r="I228">
        <v>30</v>
      </c>
      <c r="J228">
        <v>0.160508083</v>
      </c>
      <c r="K228">
        <v>0.57353602776400003</v>
      </c>
      <c r="L228">
        <v>0.39218273675499998</v>
      </c>
      <c r="M228" s="15">
        <f t="shared" si="15"/>
        <v>1417</v>
      </c>
      <c r="N228" s="15">
        <f t="shared" si="16"/>
        <v>10</v>
      </c>
      <c r="O228" s="15">
        <f t="shared" si="17"/>
        <v>1417000</v>
      </c>
      <c r="P228">
        <f t="shared" si="18"/>
        <v>0.81270055134158803</v>
      </c>
      <c r="Q228">
        <f t="shared" si="19"/>
        <v>0.55572293798183492</v>
      </c>
    </row>
    <row r="229" spans="1:21" x14ac:dyDescent="0.25">
      <c r="A229" s="3" t="s">
        <v>19</v>
      </c>
      <c r="B229" s="3" t="s">
        <v>20</v>
      </c>
      <c r="C229" s="4">
        <v>2013</v>
      </c>
      <c r="D229" s="3">
        <v>2</v>
      </c>
      <c r="E229" s="3">
        <v>3</v>
      </c>
      <c r="F229" s="3">
        <v>33</v>
      </c>
      <c r="G229" s="8">
        <v>41334</v>
      </c>
      <c r="H229">
        <v>30</v>
      </c>
      <c r="I229">
        <v>60</v>
      </c>
      <c r="J229">
        <v>0.14844006600000001</v>
      </c>
      <c r="L229">
        <v>0.44303790913880003</v>
      </c>
      <c r="M229" s="15">
        <f t="shared" si="15"/>
        <v>1341</v>
      </c>
      <c r="N229" s="15">
        <f t="shared" si="16"/>
        <v>30</v>
      </c>
      <c r="O229" s="15">
        <f t="shared" si="17"/>
        <v>4023000</v>
      </c>
      <c r="P229">
        <f t="shared" si="18"/>
        <v>0</v>
      </c>
      <c r="Q229">
        <f t="shared" si="19"/>
        <v>1.7823415084653924</v>
      </c>
    </row>
    <row r="230" spans="1:21" x14ac:dyDescent="0.25">
      <c r="A230" s="3" t="s">
        <v>19</v>
      </c>
      <c r="B230" s="3" t="s">
        <v>20</v>
      </c>
      <c r="C230" s="4">
        <v>2013</v>
      </c>
      <c r="D230" s="3">
        <v>2</v>
      </c>
      <c r="E230" s="3">
        <v>3</v>
      </c>
      <c r="F230" s="3">
        <v>33</v>
      </c>
      <c r="G230" s="8">
        <v>41334</v>
      </c>
      <c r="H230">
        <v>60</v>
      </c>
      <c r="I230">
        <v>90</v>
      </c>
      <c r="J230">
        <v>0.12979351</v>
      </c>
      <c r="L230">
        <v>1.4656917404100001</v>
      </c>
      <c r="M230" s="15">
        <f t="shared" si="15"/>
        <v>1391</v>
      </c>
      <c r="N230" s="15">
        <f t="shared" si="16"/>
        <v>30</v>
      </c>
      <c r="O230" s="15">
        <f t="shared" si="17"/>
        <v>4173000</v>
      </c>
      <c r="P230">
        <f t="shared" si="18"/>
        <v>0</v>
      </c>
      <c r="Q230">
        <f t="shared" si="19"/>
        <v>6.1163316327309296</v>
      </c>
    </row>
    <row r="231" spans="1:21" x14ac:dyDescent="0.25">
      <c r="A231" s="3" t="s">
        <v>19</v>
      </c>
      <c r="B231" s="3" t="s">
        <v>20</v>
      </c>
      <c r="C231" s="4">
        <v>2013</v>
      </c>
      <c r="D231" s="3">
        <v>2</v>
      </c>
      <c r="E231" s="3">
        <v>3</v>
      </c>
      <c r="F231" s="3">
        <v>33</v>
      </c>
      <c r="G231" s="8">
        <v>41334</v>
      </c>
      <c r="H231">
        <v>90</v>
      </c>
      <c r="I231">
        <v>120</v>
      </c>
      <c r="J231">
        <v>0.12256908900000001</v>
      </c>
      <c r="L231">
        <v>1.598380117569</v>
      </c>
      <c r="M231" s="15">
        <f t="shared" si="15"/>
        <v>1400</v>
      </c>
      <c r="N231" s="15">
        <f t="shared" si="16"/>
        <v>30</v>
      </c>
      <c r="O231" s="15">
        <f t="shared" si="17"/>
        <v>4200000</v>
      </c>
      <c r="P231">
        <f t="shared" si="18"/>
        <v>0</v>
      </c>
      <c r="Q231">
        <f t="shared" si="19"/>
        <v>6.7131964937898001</v>
      </c>
    </row>
    <row r="232" spans="1:21" x14ac:dyDescent="0.25">
      <c r="A232" s="3" t="s">
        <v>19</v>
      </c>
      <c r="B232" s="3" t="s">
        <v>20</v>
      </c>
      <c r="C232" s="4">
        <v>2013</v>
      </c>
      <c r="D232" s="3">
        <v>2</v>
      </c>
      <c r="E232" s="3">
        <v>3</v>
      </c>
      <c r="F232" s="3">
        <v>33</v>
      </c>
      <c r="G232" s="8">
        <v>41334</v>
      </c>
      <c r="H232">
        <v>120</v>
      </c>
      <c r="I232">
        <v>150</v>
      </c>
      <c r="J232">
        <v>9.7684323000000003E-2</v>
      </c>
      <c r="L232">
        <v>1.2098845710000001</v>
      </c>
      <c r="M232" s="15">
        <f t="shared" si="15"/>
        <v>0</v>
      </c>
      <c r="N232" s="15">
        <f t="shared" si="16"/>
        <v>30</v>
      </c>
      <c r="O232" s="15">
        <f t="shared" si="17"/>
        <v>0</v>
      </c>
      <c r="P232">
        <f t="shared" si="18"/>
        <v>0</v>
      </c>
      <c r="Q232">
        <f t="shared" si="19"/>
        <v>0</v>
      </c>
    </row>
    <row r="233" spans="1:21" x14ac:dyDescent="0.25">
      <c r="A233" s="3" t="s">
        <v>19</v>
      </c>
      <c r="B233" s="3" t="s">
        <v>20</v>
      </c>
      <c r="C233" s="4">
        <v>2013</v>
      </c>
      <c r="D233" s="3">
        <v>4</v>
      </c>
      <c r="E233" s="3">
        <v>3</v>
      </c>
      <c r="F233" s="3">
        <v>34</v>
      </c>
      <c r="G233" s="8">
        <v>41334</v>
      </c>
      <c r="H233">
        <v>0</v>
      </c>
      <c r="I233">
        <v>10</v>
      </c>
      <c r="J233">
        <v>0.16837782300000001</v>
      </c>
      <c r="K233">
        <v>3.6888195754296005</v>
      </c>
      <c r="L233">
        <v>3.586072552848</v>
      </c>
      <c r="M233" s="15">
        <f t="shared" si="15"/>
        <v>1417</v>
      </c>
      <c r="N233" s="15">
        <f t="shared" si="16"/>
        <v>10</v>
      </c>
      <c r="O233" s="15">
        <f t="shared" si="17"/>
        <v>1417000</v>
      </c>
      <c r="P233">
        <f t="shared" si="18"/>
        <v>5.2270573383837435</v>
      </c>
      <c r="Q233">
        <f t="shared" si="19"/>
        <v>5.0814648073856157</v>
      </c>
      <c r="R233">
        <f>SUM(P233:P239)</f>
        <v>7.7486828532107328</v>
      </c>
      <c r="S233">
        <f>SUM(Q233:Q239)</f>
        <v>28.137317846012191</v>
      </c>
      <c r="T233">
        <v>7.7486828532107328</v>
      </c>
      <c r="U233">
        <v>28.137317846012191</v>
      </c>
    </row>
    <row r="234" spans="1:21" x14ac:dyDescent="0.25">
      <c r="A234" s="3" t="s">
        <v>19</v>
      </c>
      <c r="B234" s="3" t="s">
        <v>20</v>
      </c>
      <c r="C234" s="4">
        <v>2013</v>
      </c>
      <c r="D234" s="3">
        <v>4</v>
      </c>
      <c r="E234" s="3">
        <v>3</v>
      </c>
      <c r="F234" s="3">
        <v>34</v>
      </c>
      <c r="G234" s="8">
        <v>41334</v>
      </c>
      <c r="H234">
        <v>10</v>
      </c>
      <c r="I234">
        <v>20</v>
      </c>
      <c r="J234">
        <v>0.15037852700000001</v>
      </c>
      <c r="K234">
        <v>0.61993024770600003</v>
      </c>
      <c r="L234">
        <v>0.7069380017700001</v>
      </c>
      <c r="M234" s="15">
        <f t="shared" si="15"/>
        <v>1417</v>
      </c>
      <c r="N234" s="15">
        <f t="shared" si="16"/>
        <v>10</v>
      </c>
      <c r="O234" s="15">
        <f t="shared" si="17"/>
        <v>1417000</v>
      </c>
      <c r="P234">
        <f t="shared" si="18"/>
        <v>0.87844116099940206</v>
      </c>
      <c r="Q234">
        <f t="shared" si="19"/>
        <v>1.0017311485080902</v>
      </c>
    </row>
    <row r="235" spans="1:21" x14ac:dyDescent="0.25">
      <c r="A235" s="3" t="s">
        <v>19</v>
      </c>
      <c r="B235" s="3" t="s">
        <v>20</v>
      </c>
      <c r="C235" s="4">
        <v>2013</v>
      </c>
      <c r="D235" s="3">
        <v>4</v>
      </c>
      <c r="E235" s="3">
        <v>3</v>
      </c>
      <c r="F235" s="3">
        <v>34</v>
      </c>
      <c r="G235" s="8">
        <v>41334</v>
      </c>
      <c r="H235">
        <v>20</v>
      </c>
      <c r="I235">
        <v>30</v>
      </c>
      <c r="J235">
        <v>0.147001934</v>
      </c>
      <c r="K235">
        <v>1.159621985764</v>
      </c>
      <c r="L235">
        <v>0.65025531912000012</v>
      </c>
      <c r="M235" s="15">
        <f t="shared" si="15"/>
        <v>1417</v>
      </c>
      <c r="N235" s="15">
        <f t="shared" si="16"/>
        <v>10</v>
      </c>
      <c r="O235" s="15">
        <f t="shared" si="17"/>
        <v>1417000</v>
      </c>
      <c r="P235">
        <f t="shared" si="18"/>
        <v>1.6431843538275879</v>
      </c>
      <c r="Q235">
        <f t="shared" si="19"/>
        <v>0.92141178719304007</v>
      </c>
    </row>
    <row r="236" spans="1:21" x14ac:dyDescent="0.25">
      <c r="A236" s="3" t="s">
        <v>19</v>
      </c>
      <c r="B236" s="3" t="s">
        <v>20</v>
      </c>
      <c r="C236" s="4">
        <v>2013</v>
      </c>
      <c r="D236" s="3">
        <v>4</v>
      </c>
      <c r="E236" s="3">
        <v>3</v>
      </c>
      <c r="F236" s="3">
        <v>34</v>
      </c>
      <c r="G236" s="8">
        <v>41334</v>
      </c>
      <c r="H236">
        <v>30</v>
      </c>
      <c r="I236">
        <v>60</v>
      </c>
      <c r="J236">
        <v>0.14980392200000001</v>
      </c>
      <c r="L236">
        <v>1.22528209156</v>
      </c>
      <c r="M236" s="15">
        <f t="shared" si="15"/>
        <v>1341</v>
      </c>
      <c r="N236" s="15">
        <f t="shared" si="16"/>
        <v>30</v>
      </c>
      <c r="O236" s="15">
        <f t="shared" si="17"/>
        <v>4023000</v>
      </c>
      <c r="P236">
        <f t="shared" si="18"/>
        <v>0</v>
      </c>
      <c r="Q236">
        <f t="shared" si="19"/>
        <v>4.9293098543458802</v>
      </c>
    </row>
    <row r="237" spans="1:21" x14ac:dyDescent="0.25">
      <c r="A237" s="3" t="s">
        <v>19</v>
      </c>
      <c r="B237" s="3" t="s">
        <v>20</v>
      </c>
      <c r="C237" s="4">
        <v>2013</v>
      </c>
      <c r="D237" s="3">
        <v>4</v>
      </c>
      <c r="E237" s="3">
        <v>3</v>
      </c>
      <c r="F237" s="3">
        <v>34</v>
      </c>
      <c r="G237" s="8">
        <v>41334</v>
      </c>
      <c r="H237">
        <v>60</v>
      </c>
      <c r="I237">
        <v>90</v>
      </c>
      <c r="J237">
        <v>0.144647781</v>
      </c>
      <c r="L237">
        <v>2.2948443217789998</v>
      </c>
      <c r="M237" s="15">
        <f t="shared" si="15"/>
        <v>1391</v>
      </c>
      <c r="N237" s="15">
        <f t="shared" si="16"/>
        <v>30</v>
      </c>
      <c r="O237" s="15">
        <f t="shared" si="17"/>
        <v>4173000</v>
      </c>
      <c r="P237">
        <f t="shared" si="18"/>
        <v>0</v>
      </c>
      <c r="Q237">
        <f t="shared" si="19"/>
        <v>9.5763853547837652</v>
      </c>
    </row>
    <row r="238" spans="1:21" x14ac:dyDescent="0.25">
      <c r="A238" s="3" t="s">
        <v>19</v>
      </c>
      <c r="B238" s="3" t="s">
        <v>20</v>
      </c>
      <c r="C238" s="4">
        <v>2013</v>
      </c>
      <c r="D238" s="3">
        <v>4</v>
      </c>
      <c r="E238" s="3">
        <v>3</v>
      </c>
      <c r="F238" s="3">
        <v>34</v>
      </c>
      <c r="G238" s="8">
        <v>41334</v>
      </c>
      <c r="H238">
        <v>90</v>
      </c>
      <c r="I238">
        <v>120</v>
      </c>
      <c r="J238">
        <v>0.139035667</v>
      </c>
      <c r="L238">
        <v>1.5778606889989999</v>
      </c>
      <c r="M238" s="15">
        <f t="shared" si="15"/>
        <v>1400</v>
      </c>
      <c r="N238" s="15">
        <f t="shared" si="16"/>
        <v>30</v>
      </c>
      <c r="O238" s="15">
        <f t="shared" si="17"/>
        <v>4200000</v>
      </c>
      <c r="P238">
        <f t="shared" si="18"/>
        <v>0</v>
      </c>
      <c r="Q238">
        <f t="shared" si="19"/>
        <v>6.6270148937957991</v>
      </c>
    </row>
    <row r="239" spans="1:21" x14ac:dyDescent="0.25">
      <c r="A239" s="3" t="s">
        <v>19</v>
      </c>
      <c r="B239" s="3" t="s">
        <v>20</v>
      </c>
      <c r="C239" s="4">
        <v>2013</v>
      </c>
      <c r="D239" s="3">
        <v>4</v>
      </c>
      <c r="E239" s="3">
        <v>3</v>
      </c>
      <c r="F239" s="3">
        <v>34</v>
      </c>
      <c r="G239" s="8">
        <v>41334</v>
      </c>
      <c r="H239">
        <v>120</v>
      </c>
      <c r="I239">
        <v>150</v>
      </c>
      <c r="J239">
        <v>0.14427551999999999</v>
      </c>
      <c r="L239">
        <v>0.73190143756500015</v>
      </c>
      <c r="M239" s="15">
        <f t="shared" si="15"/>
        <v>0</v>
      </c>
      <c r="N239" s="15">
        <f t="shared" si="16"/>
        <v>30</v>
      </c>
      <c r="O239" s="15">
        <f t="shared" si="17"/>
        <v>0</v>
      </c>
      <c r="P239">
        <f t="shared" si="18"/>
        <v>0</v>
      </c>
      <c r="Q239">
        <f t="shared" si="19"/>
        <v>0</v>
      </c>
    </row>
    <row r="240" spans="1:21" x14ac:dyDescent="0.25">
      <c r="A240" s="3" t="s">
        <v>19</v>
      </c>
      <c r="B240" s="3" t="s">
        <v>20</v>
      </c>
      <c r="C240" s="4">
        <v>2013</v>
      </c>
      <c r="D240" s="3">
        <v>6</v>
      </c>
      <c r="E240" s="3">
        <v>3</v>
      </c>
      <c r="F240" s="3">
        <v>35</v>
      </c>
      <c r="G240" s="8">
        <v>41334</v>
      </c>
      <c r="H240">
        <v>0</v>
      </c>
      <c r="I240">
        <v>10</v>
      </c>
      <c r="J240">
        <v>0.20592485499999999</v>
      </c>
      <c r="K240">
        <v>1.6497349468961999</v>
      </c>
      <c r="L240">
        <v>2.2753161125550001</v>
      </c>
      <c r="M240" s="15">
        <f t="shared" si="15"/>
        <v>1417</v>
      </c>
      <c r="N240" s="15">
        <f t="shared" si="16"/>
        <v>10</v>
      </c>
      <c r="O240" s="15">
        <f t="shared" si="17"/>
        <v>1417000</v>
      </c>
      <c r="P240">
        <f t="shared" si="18"/>
        <v>2.3376744197519153</v>
      </c>
      <c r="Q240">
        <f t="shared" si="19"/>
        <v>3.2241229314904349</v>
      </c>
      <c r="R240">
        <f>SUM(P240:P246)</f>
        <v>3.9397735629234418</v>
      </c>
      <c r="S240">
        <f>SUM(Q240:Q246)</f>
        <v>16.562281402438931</v>
      </c>
      <c r="T240">
        <v>3.9397735629234418</v>
      </c>
      <c r="U240">
        <v>16.562281402438931</v>
      </c>
    </row>
    <row r="241" spans="1:21" x14ac:dyDescent="0.25">
      <c r="A241" s="3" t="s">
        <v>19</v>
      </c>
      <c r="B241" s="3" t="s">
        <v>20</v>
      </c>
      <c r="C241" s="4">
        <v>2013</v>
      </c>
      <c r="D241" s="3">
        <v>6</v>
      </c>
      <c r="E241" s="3">
        <v>3</v>
      </c>
      <c r="F241" s="3">
        <v>35</v>
      </c>
      <c r="G241" s="8">
        <v>41334</v>
      </c>
      <c r="H241">
        <v>10</v>
      </c>
      <c r="I241">
        <v>20</v>
      </c>
      <c r="J241">
        <v>0.164152929</v>
      </c>
      <c r="K241">
        <v>0.39315954634880007</v>
      </c>
      <c r="L241">
        <v>0.8023664211199999</v>
      </c>
      <c r="M241" s="15">
        <f t="shared" si="15"/>
        <v>1417</v>
      </c>
      <c r="N241" s="15">
        <f t="shared" si="16"/>
        <v>10</v>
      </c>
      <c r="O241" s="15">
        <f t="shared" si="17"/>
        <v>1417000</v>
      </c>
      <c r="P241">
        <f t="shared" si="18"/>
        <v>0.55710707717624963</v>
      </c>
      <c r="Q241">
        <f t="shared" si="19"/>
        <v>1.1369532187270399</v>
      </c>
    </row>
    <row r="242" spans="1:21" x14ac:dyDescent="0.25">
      <c r="A242" s="3" t="s">
        <v>19</v>
      </c>
      <c r="B242" s="3" t="s">
        <v>20</v>
      </c>
      <c r="C242" s="4">
        <v>2013</v>
      </c>
      <c r="D242" s="3">
        <v>6</v>
      </c>
      <c r="E242" s="3">
        <v>3</v>
      </c>
      <c r="F242" s="3">
        <v>35</v>
      </c>
      <c r="G242" s="8">
        <v>41334</v>
      </c>
      <c r="H242">
        <v>20</v>
      </c>
      <c r="I242">
        <v>30</v>
      </c>
      <c r="J242">
        <v>0.16190476200000001</v>
      </c>
      <c r="K242">
        <v>0.73746793648219988</v>
      </c>
      <c r="L242">
        <v>0.80050793647999985</v>
      </c>
      <c r="M242" s="15">
        <f t="shared" si="15"/>
        <v>1417</v>
      </c>
      <c r="N242" s="15">
        <f t="shared" si="16"/>
        <v>10</v>
      </c>
      <c r="O242" s="15">
        <f t="shared" si="17"/>
        <v>1417000</v>
      </c>
      <c r="P242">
        <f t="shared" si="18"/>
        <v>1.0449920659952772</v>
      </c>
      <c r="Q242">
        <f t="shared" si="19"/>
        <v>1.1343197459921597</v>
      </c>
    </row>
    <row r="243" spans="1:21" x14ac:dyDescent="0.25">
      <c r="A243" s="3" t="s">
        <v>19</v>
      </c>
      <c r="B243" s="3" t="s">
        <v>20</v>
      </c>
      <c r="C243" s="4">
        <v>2013</v>
      </c>
      <c r="D243" s="3">
        <v>6</v>
      </c>
      <c r="E243" s="3">
        <v>3</v>
      </c>
      <c r="F243" s="3">
        <v>35</v>
      </c>
      <c r="G243" s="8">
        <v>41334</v>
      </c>
      <c r="H243">
        <v>30</v>
      </c>
      <c r="I243">
        <v>60</v>
      </c>
      <c r="J243">
        <v>0.15481283400000001</v>
      </c>
      <c r="L243">
        <v>0.68538155082600005</v>
      </c>
      <c r="M243" s="15">
        <f t="shared" si="15"/>
        <v>1341</v>
      </c>
      <c r="N243" s="15">
        <f t="shared" si="16"/>
        <v>30</v>
      </c>
      <c r="O243" s="15">
        <f t="shared" si="17"/>
        <v>4023000</v>
      </c>
      <c r="P243">
        <f t="shared" si="18"/>
        <v>0</v>
      </c>
      <c r="Q243">
        <f t="shared" si="19"/>
        <v>2.7572899789729979</v>
      </c>
    </row>
    <row r="244" spans="1:21" x14ac:dyDescent="0.25">
      <c r="A244" s="3" t="s">
        <v>19</v>
      </c>
      <c r="B244" s="3" t="s">
        <v>20</v>
      </c>
      <c r="C244" s="4">
        <v>2013</v>
      </c>
      <c r="D244" s="3">
        <v>6</v>
      </c>
      <c r="E244" s="3">
        <v>3</v>
      </c>
      <c r="F244" s="3">
        <v>35</v>
      </c>
      <c r="G244" s="8">
        <v>41334</v>
      </c>
      <c r="H244">
        <v>60</v>
      </c>
      <c r="I244">
        <v>90</v>
      </c>
      <c r="J244">
        <v>0.140485313</v>
      </c>
      <c r="L244">
        <v>0.67516602810000004</v>
      </c>
      <c r="M244" s="15">
        <f t="shared" si="15"/>
        <v>1391</v>
      </c>
      <c r="N244" s="15">
        <f t="shared" si="16"/>
        <v>30</v>
      </c>
      <c r="O244" s="15">
        <f t="shared" si="17"/>
        <v>4173000</v>
      </c>
      <c r="P244">
        <f t="shared" si="18"/>
        <v>0</v>
      </c>
      <c r="Q244">
        <f t="shared" si="19"/>
        <v>2.8174678352613003</v>
      </c>
    </row>
    <row r="245" spans="1:21" x14ac:dyDescent="0.25">
      <c r="A245" s="3" t="s">
        <v>19</v>
      </c>
      <c r="B245" s="3" t="s">
        <v>20</v>
      </c>
      <c r="C245" s="4">
        <v>2013</v>
      </c>
      <c r="D245" s="3">
        <v>6</v>
      </c>
      <c r="E245" s="3">
        <v>3</v>
      </c>
      <c r="F245" s="3">
        <v>35</v>
      </c>
      <c r="G245" s="8">
        <v>41334</v>
      </c>
      <c r="H245">
        <v>90</v>
      </c>
      <c r="I245">
        <v>120</v>
      </c>
      <c r="J245">
        <v>0.127472527</v>
      </c>
      <c r="L245">
        <v>1.3076494504749998</v>
      </c>
      <c r="M245" s="15">
        <f t="shared" si="15"/>
        <v>1400</v>
      </c>
      <c r="N245" s="15">
        <f t="shared" si="16"/>
        <v>30</v>
      </c>
      <c r="O245" s="15">
        <f t="shared" si="17"/>
        <v>4200000</v>
      </c>
      <c r="P245">
        <f t="shared" si="18"/>
        <v>0</v>
      </c>
      <c r="Q245">
        <f t="shared" si="19"/>
        <v>5.4921276919949991</v>
      </c>
    </row>
    <row r="246" spans="1:21" x14ac:dyDescent="0.25">
      <c r="A246" s="3" t="s">
        <v>19</v>
      </c>
      <c r="B246" s="3" t="s">
        <v>20</v>
      </c>
      <c r="C246" s="4">
        <v>2013</v>
      </c>
      <c r="D246" s="3">
        <v>6</v>
      </c>
      <c r="E246" s="3">
        <v>3</v>
      </c>
      <c r="F246" s="3">
        <v>35</v>
      </c>
      <c r="G246" s="8">
        <v>41334</v>
      </c>
      <c r="H246">
        <v>120</v>
      </c>
      <c r="I246">
        <v>150</v>
      </c>
      <c r="J246">
        <v>0.12141099299999999</v>
      </c>
      <c r="L246">
        <v>8.0682292859849998</v>
      </c>
      <c r="M246" s="15">
        <f t="shared" si="15"/>
        <v>0</v>
      </c>
      <c r="N246" s="15">
        <f t="shared" si="16"/>
        <v>30</v>
      </c>
      <c r="O246" s="15">
        <f t="shared" si="17"/>
        <v>0</v>
      </c>
      <c r="P246">
        <f t="shared" si="18"/>
        <v>0</v>
      </c>
      <c r="Q246">
        <f t="shared" si="19"/>
        <v>0</v>
      </c>
    </row>
    <row r="247" spans="1:21" x14ac:dyDescent="0.25">
      <c r="A247" s="3" t="s">
        <v>19</v>
      </c>
      <c r="B247" s="3" t="s">
        <v>20</v>
      </c>
      <c r="C247" s="4">
        <v>2013</v>
      </c>
      <c r="D247" s="3">
        <v>1</v>
      </c>
      <c r="E247" s="3">
        <v>3</v>
      </c>
      <c r="F247" s="3">
        <v>36</v>
      </c>
      <c r="G247" s="8">
        <v>41334</v>
      </c>
      <c r="H247">
        <v>0</v>
      </c>
      <c r="I247">
        <v>10</v>
      </c>
      <c r="J247">
        <v>0.19337748299999999</v>
      </c>
      <c r="K247">
        <v>1.9516330682592002</v>
      </c>
      <c r="L247">
        <v>1.5187403972159998</v>
      </c>
      <c r="M247" s="15">
        <f t="shared" si="15"/>
        <v>1417</v>
      </c>
      <c r="N247" s="15">
        <f t="shared" si="16"/>
        <v>10</v>
      </c>
      <c r="O247" s="15">
        <f t="shared" si="17"/>
        <v>1417000</v>
      </c>
      <c r="P247">
        <f t="shared" si="18"/>
        <v>2.7654640577232863</v>
      </c>
      <c r="Q247">
        <f t="shared" si="19"/>
        <v>2.152055142855072</v>
      </c>
      <c r="R247">
        <f>SUM(P247:P253)</f>
        <v>4.2122920207808985</v>
      </c>
      <c r="S247">
        <f>SUM(Q247:Q253)</f>
        <v>34.234484930771082</v>
      </c>
      <c r="T247">
        <v>4.2122920207808985</v>
      </c>
      <c r="U247">
        <v>34.234484930771082</v>
      </c>
    </row>
    <row r="248" spans="1:21" x14ac:dyDescent="0.25">
      <c r="A248" s="3" t="s">
        <v>19</v>
      </c>
      <c r="B248" s="3" t="s">
        <v>20</v>
      </c>
      <c r="C248" s="4">
        <v>2013</v>
      </c>
      <c r="D248" s="3">
        <v>1</v>
      </c>
      <c r="E248" s="3">
        <v>3</v>
      </c>
      <c r="F248" s="3">
        <v>36</v>
      </c>
      <c r="G248" s="8">
        <v>41334</v>
      </c>
      <c r="H248">
        <v>10</v>
      </c>
      <c r="I248">
        <v>20</v>
      </c>
      <c r="J248">
        <v>0.164635958</v>
      </c>
      <c r="K248">
        <v>0.611105408613</v>
      </c>
      <c r="L248">
        <v>0.49620956413650003</v>
      </c>
      <c r="M248" s="15">
        <f t="shared" si="15"/>
        <v>1417</v>
      </c>
      <c r="N248" s="15">
        <f t="shared" si="16"/>
        <v>10</v>
      </c>
      <c r="O248" s="15">
        <f t="shared" si="17"/>
        <v>1417000</v>
      </c>
      <c r="P248">
        <f t="shared" si="18"/>
        <v>0.86593636400462104</v>
      </c>
      <c r="Q248">
        <f t="shared" si="19"/>
        <v>0.70312895238142048</v>
      </c>
    </row>
    <row r="249" spans="1:21" x14ac:dyDescent="0.25">
      <c r="A249" s="3" t="s">
        <v>19</v>
      </c>
      <c r="B249" s="3" t="s">
        <v>20</v>
      </c>
      <c r="C249" s="4">
        <v>2013</v>
      </c>
      <c r="D249" s="3">
        <v>1</v>
      </c>
      <c r="E249" s="3">
        <v>3</v>
      </c>
      <c r="F249" s="3">
        <v>36</v>
      </c>
      <c r="G249" s="8">
        <v>41334</v>
      </c>
      <c r="H249">
        <v>20</v>
      </c>
      <c r="I249">
        <v>30</v>
      </c>
      <c r="J249">
        <v>0.15646258499999999</v>
      </c>
      <c r="K249">
        <v>0.40994467117359989</v>
      </c>
      <c r="L249">
        <v>0.65670748294799997</v>
      </c>
      <c r="M249" s="15">
        <f t="shared" si="15"/>
        <v>1417</v>
      </c>
      <c r="N249" s="15">
        <f t="shared" si="16"/>
        <v>10</v>
      </c>
      <c r="O249" s="15">
        <f t="shared" si="17"/>
        <v>1417000</v>
      </c>
      <c r="P249">
        <f t="shared" si="18"/>
        <v>0.58089159905299104</v>
      </c>
      <c r="Q249">
        <f t="shared" si="19"/>
        <v>0.93055450333731593</v>
      </c>
    </row>
    <row r="250" spans="1:21" x14ac:dyDescent="0.25">
      <c r="A250" s="3" t="s">
        <v>19</v>
      </c>
      <c r="B250" s="3" t="s">
        <v>20</v>
      </c>
      <c r="C250" s="4">
        <v>2013</v>
      </c>
      <c r="D250" s="3">
        <v>1</v>
      </c>
      <c r="E250" s="3">
        <v>3</v>
      </c>
      <c r="F250" s="3">
        <v>36</v>
      </c>
      <c r="G250" s="8">
        <v>41334</v>
      </c>
      <c r="H250">
        <v>30</v>
      </c>
      <c r="I250">
        <v>60</v>
      </c>
      <c r="J250">
        <v>0.14399237100000001</v>
      </c>
      <c r="L250">
        <v>1.8120214559880001</v>
      </c>
      <c r="M250" s="15">
        <f t="shared" si="15"/>
        <v>1341</v>
      </c>
      <c r="N250" s="15">
        <f t="shared" si="16"/>
        <v>30</v>
      </c>
      <c r="O250" s="15">
        <f t="shared" si="17"/>
        <v>4023000</v>
      </c>
      <c r="P250">
        <f t="shared" si="18"/>
        <v>0</v>
      </c>
      <c r="Q250">
        <f t="shared" si="19"/>
        <v>7.2897623174397248</v>
      </c>
    </row>
    <row r="251" spans="1:21" x14ac:dyDescent="0.25">
      <c r="A251" s="3" t="s">
        <v>19</v>
      </c>
      <c r="B251" s="3" t="s">
        <v>20</v>
      </c>
      <c r="C251" s="4">
        <v>2013</v>
      </c>
      <c r="D251" s="3">
        <v>1</v>
      </c>
      <c r="E251" s="3">
        <v>3</v>
      </c>
      <c r="F251" s="3">
        <v>36</v>
      </c>
      <c r="G251" s="8">
        <v>41334</v>
      </c>
      <c r="H251">
        <v>60</v>
      </c>
      <c r="I251">
        <v>90</v>
      </c>
      <c r="J251">
        <v>0.14895496</v>
      </c>
      <c r="L251">
        <v>3.8848423611650005</v>
      </c>
      <c r="M251" s="15">
        <f t="shared" si="15"/>
        <v>1391</v>
      </c>
      <c r="N251" s="15">
        <f t="shared" si="16"/>
        <v>30</v>
      </c>
      <c r="O251" s="15">
        <f t="shared" si="17"/>
        <v>4173000</v>
      </c>
      <c r="P251">
        <f t="shared" si="18"/>
        <v>0</v>
      </c>
      <c r="Q251">
        <f t="shared" si="19"/>
        <v>16.211447173141547</v>
      </c>
    </row>
    <row r="252" spans="1:21" x14ac:dyDescent="0.25">
      <c r="A252" s="3" t="s">
        <v>19</v>
      </c>
      <c r="B252" s="3" t="s">
        <v>20</v>
      </c>
      <c r="C252" s="4">
        <v>2013</v>
      </c>
      <c r="D252" s="3">
        <v>1</v>
      </c>
      <c r="E252" s="3">
        <v>3</v>
      </c>
      <c r="F252" s="3">
        <v>36</v>
      </c>
      <c r="G252" s="8">
        <v>41334</v>
      </c>
      <c r="H252">
        <v>90</v>
      </c>
      <c r="I252">
        <v>120</v>
      </c>
      <c r="J252">
        <v>0.15789473700000001</v>
      </c>
      <c r="L252">
        <v>1.65417543848</v>
      </c>
      <c r="M252" s="15">
        <f t="shared" si="15"/>
        <v>1400</v>
      </c>
      <c r="N252" s="15">
        <f t="shared" si="16"/>
        <v>30</v>
      </c>
      <c r="O252" s="15">
        <f t="shared" si="17"/>
        <v>4200000</v>
      </c>
      <c r="P252">
        <f t="shared" si="18"/>
        <v>0</v>
      </c>
      <c r="Q252">
        <f t="shared" si="19"/>
        <v>6.9475368416159995</v>
      </c>
    </row>
    <row r="253" spans="1:21" x14ac:dyDescent="0.25">
      <c r="A253" s="3" t="s">
        <v>19</v>
      </c>
      <c r="B253" s="3" t="s">
        <v>20</v>
      </c>
      <c r="C253" s="4">
        <v>2013</v>
      </c>
      <c r="D253" s="3">
        <v>1</v>
      </c>
      <c r="E253" s="3">
        <v>3</v>
      </c>
      <c r="F253" s="3">
        <v>36</v>
      </c>
      <c r="G253" s="8">
        <v>41334</v>
      </c>
      <c r="H253">
        <v>120</v>
      </c>
      <c r="I253">
        <v>150</v>
      </c>
      <c r="J253">
        <v>0.15044949799999999</v>
      </c>
      <c r="L253">
        <v>1.255773224034</v>
      </c>
      <c r="M253" s="15">
        <f t="shared" si="15"/>
        <v>0</v>
      </c>
      <c r="N253" s="15">
        <f t="shared" si="16"/>
        <v>30</v>
      </c>
      <c r="O253" s="15">
        <f t="shared" si="17"/>
        <v>0</v>
      </c>
      <c r="P253">
        <f t="shared" si="18"/>
        <v>0</v>
      </c>
      <c r="Q253">
        <f t="shared" si="19"/>
        <v>0</v>
      </c>
    </row>
    <row r="254" spans="1:21" x14ac:dyDescent="0.25">
      <c r="A254" s="3" t="s">
        <v>19</v>
      </c>
      <c r="B254" s="3" t="s">
        <v>20</v>
      </c>
      <c r="C254" s="4">
        <v>2013</v>
      </c>
      <c r="D254" s="3">
        <v>9</v>
      </c>
      <c r="E254" s="3">
        <v>3</v>
      </c>
      <c r="F254" s="3">
        <v>37</v>
      </c>
      <c r="G254" s="8">
        <v>41334</v>
      </c>
      <c r="H254">
        <v>0</v>
      </c>
      <c r="I254">
        <v>10</v>
      </c>
      <c r="K254">
        <v>0</v>
      </c>
      <c r="L254">
        <v>0</v>
      </c>
      <c r="M254" s="15">
        <f t="shared" si="15"/>
        <v>1417</v>
      </c>
      <c r="N254" s="15">
        <f t="shared" si="16"/>
        <v>10</v>
      </c>
      <c r="O254" s="15">
        <f t="shared" si="17"/>
        <v>1417000</v>
      </c>
      <c r="P254">
        <f t="shared" si="18"/>
        <v>0</v>
      </c>
      <c r="Q254">
        <f t="shared" si="19"/>
        <v>0</v>
      </c>
      <c r="R254">
        <f>SUM(P254:P260)</f>
        <v>0</v>
      </c>
      <c r="S254">
        <f>SUM(Q254:Q260)</f>
        <v>0</v>
      </c>
      <c r="T254">
        <v>0</v>
      </c>
      <c r="U254">
        <v>0</v>
      </c>
    </row>
    <row r="255" spans="1:21" x14ac:dyDescent="0.25">
      <c r="A255" s="3" t="s">
        <v>19</v>
      </c>
      <c r="B255" s="3" t="s">
        <v>20</v>
      </c>
      <c r="C255" s="4">
        <v>2013</v>
      </c>
      <c r="D255" s="3">
        <v>9</v>
      </c>
      <c r="E255" s="3">
        <v>3</v>
      </c>
      <c r="F255" s="3">
        <v>37</v>
      </c>
      <c r="G255" s="8">
        <v>41334</v>
      </c>
      <c r="H255">
        <v>10</v>
      </c>
      <c r="I255">
        <v>20</v>
      </c>
      <c r="K255">
        <v>0</v>
      </c>
      <c r="L255">
        <v>0</v>
      </c>
      <c r="M255" s="15">
        <f t="shared" si="15"/>
        <v>1417</v>
      </c>
      <c r="N255" s="15">
        <f t="shared" si="16"/>
        <v>10</v>
      </c>
      <c r="O255" s="15">
        <f t="shared" si="17"/>
        <v>1417000</v>
      </c>
      <c r="P255">
        <f t="shared" si="18"/>
        <v>0</v>
      </c>
      <c r="Q255">
        <f t="shared" si="19"/>
        <v>0</v>
      </c>
    </row>
    <row r="256" spans="1:21" x14ac:dyDescent="0.25">
      <c r="A256" s="3" t="s">
        <v>19</v>
      </c>
      <c r="B256" s="3" t="s">
        <v>20</v>
      </c>
      <c r="C256" s="4">
        <v>2013</v>
      </c>
      <c r="D256" s="3">
        <v>9</v>
      </c>
      <c r="E256" s="3">
        <v>3</v>
      </c>
      <c r="F256" s="3">
        <v>37</v>
      </c>
      <c r="G256" s="8">
        <v>41334</v>
      </c>
      <c r="H256">
        <v>20</v>
      </c>
      <c r="I256">
        <v>30</v>
      </c>
      <c r="K256">
        <v>0</v>
      </c>
      <c r="L256">
        <v>0</v>
      </c>
      <c r="M256" s="15">
        <f t="shared" si="15"/>
        <v>1417</v>
      </c>
      <c r="N256" s="15">
        <f t="shared" si="16"/>
        <v>10</v>
      </c>
      <c r="O256" s="15">
        <f t="shared" si="17"/>
        <v>1417000</v>
      </c>
      <c r="P256">
        <f t="shared" si="18"/>
        <v>0</v>
      </c>
      <c r="Q256">
        <f t="shared" si="19"/>
        <v>0</v>
      </c>
    </row>
    <row r="257" spans="1:21" x14ac:dyDescent="0.25">
      <c r="A257" s="3" t="s">
        <v>19</v>
      </c>
      <c r="B257" s="3" t="s">
        <v>20</v>
      </c>
      <c r="C257" s="4">
        <v>2013</v>
      </c>
      <c r="D257" s="3">
        <v>9</v>
      </c>
      <c r="E257" s="3">
        <v>3</v>
      </c>
      <c r="F257" s="3">
        <v>37</v>
      </c>
      <c r="G257" s="8">
        <v>41334</v>
      </c>
      <c r="H257">
        <v>30</v>
      </c>
      <c r="I257">
        <v>60</v>
      </c>
      <c r="L257">
        <v>0</v>
      </c>
      <c r="M257" s="15">
        <f t="shared" si="15"/>
        <v>1341</v>
      </c>
      <c r="N257" s="15">
        <f t="shared" si="16"/>
        <v>30</v>
      </c>
      <c r="O257" s="15">
        <f t="shared" si="17"/>
        <v>4023000</v>
      </c>
      <c r="P257">
        <f t="shared" si="18"/>
        <v>0</v>
      </c>
      <c r="Q257">
        <f t="shared" si="19"/>
        <v>0</v>
      </c>
    </row>
    <row r="258" spans="1:21" x14ac:dyDescent="0.25">
      <c r="A258" s="3" t="s">
        <v>19</v>
      </c>
      <c r="B258" s="3" t="s">
        <v>20</v>
      </c>
      <c r="C258" s="4">
        <v>2013</v>
      </c>
      <c r="D258" s="3">
        <v>9</v>
      </c>
      <c r="E258" s="3">
        <v>3</v>
      </c>
      <c r="F258" s="3">
        <v>37</v>
      </c>
      <c r="G258" s="8">
        <v>41334</v>
      </c>
      <c r="H258">
        <v>60</v>
      </c>
      <c r="I258">
        <v>90</v>
      </c>
      <c r="L258">
        <v>0</v>
      </c>
      <c r="M258" s="15">
        <f t="shared" ref="M258:M321" si="20">IF(I258=10, 1417, IF(I258=20, 1417, IF(I258=30, 1417, IF(I258=60, 1341, IF(I258=90, 1391, IF(I258=120, 1400, 0))))))</f>
        <v>1391</v>
      </c>
      <c r="N258" s="15">
        <f t="shared" si="16"/>
        <v>30</v>
      </c>
      <c r="O258" s="15">
        <f t="shared" si="17"/>
        <v>4173000</v>
      </c>
      <c r="P258">
        <f t="shared" si="18"/>
        <v>0</v>
      </c>
      <c r="Q258">
        <f t="shared" si="19"/>
        <v>0</v>
      </c>
    </row>
    <row r="259" spans="1:21" x14ac:dyDescent="0.25">
      <c r="A259" s="3" t="s">
        <v>19</v>
      </c>
      <c r="B259" s="3" t="s">
        <v>20</v>
      </c>
      <c r="C259" s="4">
        <v>2013</v>
      </c>
      <c r="D259" s="3">
        <v>9</v>
      </c>
      <c r="E259" s="3">
        <v>3</v>
      </c>
      <c r="F259" s="3">
        <v>37</v>
      </c>
      <c r="G259" s="8">
        <v>41334</v>
      </c>
      <c r="H259">
        <v>90</v>
      </c>
      <c r="I259">
        <v>120</v>
      </c>
      <c r="L259">
        <v>0</v>
      </c>
      <c r="M259" s="15">
        <f t="shared" si="20"/>
        <v>1400</v>
      </c>
      <c r="N259" s="15">
        <f t="shared" ref="N259:N322" si="21">I259-H259</f>
        <v>30</v>
      </c>
      <c r="O259" s="15">
        <f t="shared" ref="O259:O322" si="22">(N259/100)*10000*M259</f>
        <v>4200000</v>
      </c>
      <c r="P259">
        <f t="shared" ref="P259:P322" si="23">O259*K259*(1/1000000)</f>
        <v>0</v>
      </c>
      <c r="Q259">
        <f t="shared" ref="Q259:Q322" si="24">O259*L259*(1/1000000)</f>
        <v>0</v>
      </c>
    </row>
    <row r="260" spans="1:21" x14ac:dyDescent="0.25">
      <c r="A260" s="3" t="s">
        <v>19</v>
      </c>
      <c r="B260" s="3" t="s">
        <v>20</v>
      </c>
      <c r="C260" s="4">
        <v>2013</v>
      </c>
      <c r="D260" s="3">
        <v>9</v>
      </c>
      <c r="E260" s="3">
        <v>3</v>
      </c>
      <c r="F260" s="3">
        <v>37</v>
      </c>
      <c r="G260" s="8">
        <v>41334</v>
      </c>
      <c r="H260">
        <v>120</v>
      </c>
      <c r="I260">
        <v>150</v>
      </c>
      <c r="L260">
        <v>0</v>
      </c>
      <c r="M260" s="15">
        <f t="shared" si="20"/>
        <v>0</v>
      </c>
      <c r="N260" s="15">
        <f t="shared" si="21"/>
        <v>30</v>
      </c>
      <c r="O260" s="15">
        <f t="shared" si="22"/>
        <v>0</v>
      </c>
      <c r="P260">
        <f t="shared" si="23"/>
        <v>0</v>
      </c>
      <c r="Q260">
        <f t="shared" si="24"/>
        <v>0</v>
      </c>
    </row>
    <row r="261" spans="1:21" x14ac:dyDescent="0.25">
      <c r="A261" s="3" t="s">
        <v>19</v>
      </c>
      <c r="B261" s="3" t="s">
        <v>20</v>
      </c>
      <c r="C261" s="4">
        <v>2013</v>
      </c>
      <c r="D261" s="3">
        <v>3</v>
      </c>
      <c r="E261" s="3">
        <v>3</v>
      </c>
      <c r="F261" s="3">
        <v>38</v>
      </c>
      <c r="G261" s="8">
        <v>41334</v>
      </c>
      <c r="H261">
        <v>0</v>
      </c>
      <c r="I261">
        <v>10</v>
      </c>
      <c r="J261">
        <v>0.21925133699999999</v>
      </c>
      <c r="K261">
        <v>2.6746401071327002</v>
      </c>
      <c r="L261">
        <v>1.4785508022390002</v>
      </c>
      <c r="M261" s="15">
        <f t="shared" si="20"/>
        <v>1417</v>
      </c>
      <c r="N261" s="15">
        <f t="shared" si="21"/>
        <v>10</v>
      </c>
      <c r="O261" s="15">
        <f t="shared" si="22"/>
        <v>1417000</v>
      </c>
      <c r="P261">
        <f t="shared" si="23"/>
        <v>3.7899650318070361</v>
      </c>
      <c r="Q261">
        <f t="shared" si="24"/>
        <v>2.095106486772663</v>
      </c>
      <c r="R261">
        <f>SUM(P261:P267)</f>
        <v>4.9622839845012825</v>
      </c>
      <c r="S261">
        <f>SUM(Q261:Q267)</f>
        <v>4.1243553009564637</v>
      </c>
      <c r="T261">
        <v>4.9622839845012825</v>
      </c>
      <c r="U261">
        <v>4.1243553009564637</v>
      </c>
    </row>
    <row r="262" spans="1:21" x14ac:dyDescent="0.25">
      <c r="A262" s="3" t="s">
        <v>19</v>
      </c>
      <c r="B262" s="3" t="s">
        <v>20</v>
      </c>
      <c r="C262" s="4">
        <v>2013</v>
      </c>
      <c r="D262" s="3">
        <v>3</v>
      </c>
      <c r="E262" s="3">
        <v>3</v>
      </c>
      <c r="F262" s="3">
        <v>38</v>
      </c>
      <c r="G262" s="8">
        <v>41334</v>
      </c>
      <c r="H262">
        <v>10</v>
      </c>
      <c r="I262">
        <v>20</v>
      </c>
      <c r="J262">
        <v>0.17271696</v>
      </c>
      <c r="K262">
        <v>0.26559947531249994</v>
      </c>
      <c r="L262">
        <v>0.66273392887500004</v>
      </c>
      <c r="M262" s="15">
        <f t="shared" si="20"/>
        <v>1417</v>
      </c>
      <c r="N262" s="15">
        <f t="shared" si="21"/>
        <v>10</v>
      </c>
      <c r="O262" s="15">
        <f t="shared" si="22"/>
        <v>1417000</v>
      </c>
      <c r="P262">
        <f t="shared" si="23"/>
        <v>0.37635445651781241</v>
      </c>
      <c r="Q262">
        <f t="shared" si="24"/>
        <v>0.93909397721587506</v>
      </c>
    </row>
    <row r="263" spans="1:21" x14ac:dyDescent="0.25">
      <c r="A263" s="3" t="s">
        <v>19</v>
      </c>
      <c r="B263" s="3" t="s">
        <v>20</v>
      </c>
      <c r="C263" s="4">
        <v>2013</v>
      </c>
      <c r="D263" s="3">
        <v>3</v>
      </c>
      <c r="E263" s="3">
        <v>3</v>
      </c>
      <c r="F263" s="3">
        <v>38</v>
      </c>
      <c r="G263" s="8">
        <v>41334</v>
      </c>
      <c r="H263">
        <v>20</v>
      </c>
      <c r="I263">
        <v>30</v>
      </c>
      <c r="J263">
        <v>0.16687865700000001</v>
      </c>
      <c r="K263">
        <v>0.56172512080199999</v>
      </c>
      <c r="L263">
        <v>5.4814716353999995E-2</v>
      </c>
      <c r="M263" s="15">
        <f t="shared" si="20"/>
        <v>1417</v>
      </c>
      <c r="N263" s="15">
        <f t="shared" si="21"/>
        <v>10</v>
      </c>
      <c r="O263" s="15">
        <f t="shared" si="22"/>
        <v>1417000</v>
      </c>
      <c r="P263">
        <f t="shared" si="23"/>
        <v>0.79596449617643394</v>
      </c>
      <c r="Q263">
        <f t="shared" si="24"/>
        <v>7.7672453073617989E-2</v>
      </c>
    </row>
    <row r="264" spans="1:21" x14ac:dyDescent="0.25">
      <c r="A264" s="3" t="s">
        <v>19</v>
      </c>
      <c r="B264" s="3" t="s">
        <v>20</v>
      </c>
      <c r="C264" s="4">
        <v>2013</v>
      </c>
      <c r="D264" s="3">
        <v>3</v>
      </c>
      <c r="E264" s="3">
        <v>3</v>
      </c>
      <c r="F264" s="3">
        <v>38</v>
      </c>
      <c r="G264" s="8">
        <v>41334</v>
      </c>
      <c r="H264">
        <v>30</v>
      </c>
      <c r="I264">
        <v>60</v>
      </c>
      <c r="J264">
        <v>0.157296825</v>
      </c>
      <c r="L264">
        <v>0.17029434897180001</v>
      </c>
      <c r="M264" s="15">
        <f t="shared" si="20"/>
        <v>1341</v>
      </c>
      <c r="N264" s="15">
        <f t="shared" si="21"/>
        <v>30</v>
      </c>
      <c r="O264" s="15">
        <f t="shared" si="22"/>
        <v>4023000</v>
      </c>
      <c r="P264">
        <f t="shared" si="23"/>
        <v>0</v>
      </c>
      <c r="Q264">
        <f t="shared" si="24"/>
        <v>0.68509416591355143</v>
      </c>
    </row>
    <row r="265" spans="1:21" x14ac:dyDescent="0.25">
      <c r="A265" s="3" t="s">
        <v>19</v>
      </c>
      <c r="B265" s="3" t="s">
        <v>20</v>
      </c>
      <c r="C265" s="4">
        <v>2013</v>
      </c>
      <c r="D265" s="3">
        <v>3</v>
      </c>
      <c r="E265" s="3">
        <v>3</v>
      </c>
      <c r="F265" s="3">
        <v>38</v>
      </c>
      <c r="G265" s="8">
        <v>41334</v>
      </c>
      <c r="H265">
        <v>60</v>
      </c>
      <c r="I265">
        <v>90</v>
      </c>
      <c r="J265">
        <v>0.13673890599999999</v>
      </c>
      <c r="L265">
        <v>2.7240914173850005E-2</v>
      </c>
      <c r="M265" s="15">
        <f t="shared" si="20"/>
        <v>1391</v>
      </c>
      <c r="N265" s="15">
        <f t="shared" si="21"/>
        <v>30</v>
      </c>
      <c r="O265" s="15">
        <f t="shared" si="22"/>
        <v>4173000</v>
      </c>
      <c r="P265">
        <f t="shared" si="23"/>
        <v>0</v>
      </c>
      <c r="Q265">
        <f t="shared" si="24"/>
        <v>0.11367633484747607</v>
      </c>
    </row>
    <row r="266" spans="1:21" x14ac:dyDescent="0.25">
      <c r="A266" s="3" t="s">
        <v>19</v>
      </c>
      <c r="B266" s="3" t="s">
        <v>20</v>
      </c>
      <c r="C266" s="4">
        <v>2013</v>
      </c>
      <c r="D266" s="3">
        <v>3</v>
      </c>
      <c r="E266" s="3">
        <v>3</v>
      </c>
      <c r="F266" s="3">
        <v>38</v>
      </c>
      <c r="G266" s="8">
        <v>41334</v>
      </c>
      <c r="H266">
        <v>90</v>
      </c>
      <c r="I266">
        <v>120</v>
      </c>
      <c r="J266">
        <v>0.122649696</v>
      </c>
      <c r="L266">
        <v>5.08837816984E-2</v>
      </c>
      <c r="M266" s="15">
        <f t="shared" si="20"/>
        <v>1400</v>
      </c>
      <c r="N266" s="15">
        <f t="shared" si="21"/>
        <v>30</v>
      </c>
      <c r="O266" s="15">
        <f t="shared" si="22"/>
        <v>4200000</v>
      </c>
      <c r="P266">
        <f t="shared" si="23"/>
        <v>0</v>
      </c>
      <c r="Q266">
        <f t="shared" si="24"/>
        <v>0.21371188313327999</v>
      </c>
    </row>
    <row r="267" spans="1:21" x14ac:dyDescent="0.25">
      <c r="A267" s="3" t="s">
        <v>19</v>
      </c>
      <c r="B267" s="3" t="s">
        <v>20</v>
      </c>
      <c r="C267" s="4">
        <v>2013</v>
      </c>
      <c r="D267" s="3">
        <v>3</v>
      </c>
      <c r="E267" s="3">
        <v>3</v>
      </c>
      <c r="F267" s="3">
        <v>38</v>
      </c>
      <c r="G267" s="8">
        <v>41334</v>
      </c>
      <c r="H267">
        <v>120</v>
      </c>
      <c r="I267">
        <v>150</v>
      </c>
      <c r="J267">
        <v>9.3587069999999994E-2</v>
      </c>
      <c r="L267">
        <v>9.6259137122699998E-2</v>
      </c>
      <c r="M267" s="15">
        <f t="shared" si="20"/>
        <v>0</v>
      </c>
      <c r="N267" s="15">
        <f t="shared" si="21"/>
        <v>30</v>
      </c>
      <c r="O267" s="15">
        <f t="shared" si="22"/>
        <v>0</v>
      </c>
      <c r="P267">
        <f t="shared" si="23"/>
        <v>0</v>
      </c>
      <c r="Q267">
        <f t="shared" si="24"/>
        <v>0</v>
      </c>
    </row>
    <row r="268" spans="1:21" x14ac:dyDescent="0.25">
      <c r="A268" s="3" t="s">
        <v>19</v>
      </c>
      <c r="B268" s="3" t="s">
        <v>20</v>
      </c>
      <c r="C268" s="4">
        <v>2013</v>
      </c>
      <c r="D268" s="3">
        <v>14</v>
      </c>
      <c r="E268" s="3">
        <v>3</v>
      </c>
      <c r="F268" s="3">
        <v>39</v>
      </c>
      <c r="G268" s="8">
        <v>41334</v>
      </c>
      <c r="H268">
        <v>0</v>
      </c>
      <c r="I268">
        <v>10</v>
      </c>
      <c r="J268">
        <v>0.20735999999999999</v>
      </c>
      <c r="K268">
        <v>1.309585237150005</v>
      </c>
      <c r="L268">
        <v>4.2689917336049996</v>
      </c>
      <c r="M268" s="15">
        <f t="shared" si="20"/>
        <v>1417</v>
      </c>
      <c r="N268" s="15">
        <f t="shared" si="21"/>
        <v>10</v>
      </c>
      <c r="O268" s="15">
        <f t="shared" si="22"/>
        <v>1417000</v>
      </c>
      <c r="P268">
        <f t="shared" si="23"/>
        <v>1.855682281041557</v>
      </c>
      <c r="Q268">
        <f t="shared" si="24"/>
        <v>6.0491612865182836</v>
      </c>
      <c r="R268">
        <f>SUM(P268:P274)</f>
        <v>3.1529116796211776</v>
      </c>
      <c r="S268">
        <f>SUM(Q268:Q274)</f>
        <v>22.552672220528365</v>
      </c>
      <c r="T268">
        <v>3.1529116796211776</v>
      </c>
      <c r="U268">
        <v>22.552672220528365</v>
      </c>
    </row>
    <row r="269" spans="1:21" x14ac:dyDescent="0.25">
      <c r="A269" s="3" t="s">
        <v>19</v>
      </c>
      <c r="B269" s="3" t="s">
        <v>20</v>
      </c>
      <c r="C269" s="4">
        <v>2013</v>
      </c>
      <c r="D269" s="3">
        <v>14</v>
      </c>
      <c r="E269" s="3">
        <v>3</v>
      </c>
      <c r="F269" s="3">
        <v>39</v>
      </c>
      <c r="G269" s="8">
        <v>41334</v>
      </c>
      <c r="H269">
        <v>10</v>
      </c>
      <c r="I269">
        <v>20</v>
      </c>
      <c r="J269">
        <v>0.172696246</v>
      </c>
      <c r="K269">
        <v>0.29349385893304503</v>
      </c>
      <c r="L269">
        <v>0.81448782708300005</v>
      </c>
      <c r="M269" s="15">
        <f t="shared" si="20"/>
        <v>1417</v>
      </c>
      <c r="N269" s="15">
        <f t="shared" si="21"/>
        <v>10</v>
      </c>
      <c r="O269" s="15">
        <f t="shared" si="22"/>
        <v>1417000</v>
      </c>
      <c r="P269">
        <f t="shared" si="23"/>
        <v>0.41588079810812478</v>
      </c>
      <c r="Q269">
        <f t="shared" si="24"/>
        <v>1.154129250976611</v>
      </c>
    </row>
    <row r="270" spans="1:21" x14ac:dyDescent="0.25">
      <c r="A270" s="3" t="s">
        <v>19</v>
      </c>
      <c r="B270" s="3" t="s">
        <v>20</v>
      </c>
      <c r="C270" s="4">
        <v>2013</v>
      </c>
      <c r="D270" s="3">
        <v>14</v>
      </c>
      <c r="E270" s="3">
        <v>3</v>
      </c>
      <c r="F270" s="3">
        <v>39</v>
      </c>
      <c r="G270" s="8">
        <v>41334</v>
      </c>
      <c r="H270">
        <v>20</v>
      </c>
      <c r="I270">
        <v>30</v>
      </c>
      <c r="J270">
        <v>0.16426666700000001</v>
      </c>
      <c r="K270">
        <v>0.6219820751386701</v>
      </c>
      <c r="L270">
        <v>0.92282951115200007</v>
      </c>
      <c r="M270" s="15">
        <f t="shared" si="20"/>
        <v>1417</v>
      </c>
      <c r="N270" s="15">
        <f t="shared" si="21"/>
        <v>10</v>
      </c>
      <c r="O270" s="15">
        <f t="shared" si="22"/>
        <v>1417000</v>
      </c>
      <c r="P270">
        <f t="shared" si="23"/>
        <v>0.88134860047149555</v>
      </c>
      <c r="Q270">
        <f t="shared" si="24"/>
        <v>1.307649417302384</v>
      </c>
    </row>
    <row r="271" spans="1:21" x14ac:dyDescent="0.25">
      <c r="A271" s="3" t="s">
        <v>19</v>
      </c>
      <c r="B271" s="3" t="s">
        <v>20</v>
      </c>
      <c r="C271" s="4">
        <v>2013</v>
      </c>
      <c r="D271" s="3">
        <v>14</v>
      </c>
      <c r="E271" s="3">
        <v>3</v>
      </c>
      <c r="F271" s="3">
        <v>39</v>
      </c>
      <c r="G271" s="8">
        <v>41334</v>
      </c>
      <c r="H271">
        <v>30</v>
      </c>
      <c r="I271">
        <v>60</v>
      </c>
      <c r="J271">
        <v>0.16105831000000001</v>
      </c>
      <c r="L271">
        <v>0.90478302932700005</v>
      </c>
      <c r="M271" s="15">
        <f t="shared" si="20"/>
        <v>1341</v>
      </c>
      <c r="N271" s="15">
        <f t="shared" si="21"/>
        <v>30</v>
      </c>
      <c r="O271" s="15">
        <f t="shared" si="22"/>
        <v>4023000</v>
      </c>
      <c r="P271">
        <f t="shared" si="23"/>
        <v>0</v>
      </c>
      <c r="Q271">
        <f t="shared" si="24"/>
        <v>3.639942126982521</v>
      </c>
    </row>
    <row r="272" spans="1:21" x14ac:dyDescent="0.25">
      <c r="A272" s="3" t="s">
        <v>19</v>
      </c>
      <c r="B272" s="3" t="s">
        <v>20</v>
      </c>
      <c r="C272" s="4">
        <v>2013</v>
      </c>
      <c r="D272" s="3">
        <v>14</v>
      </c>
      <c r="E272" s="3">
        <v>3</v>
      </c>
      <c r="F272" s="3">
        <v>39</v>
      </c>
      <c r="G272" s="8">
        <v>41334</v>
      </c>
      <c r="H272">
        <v>60</v>
      </c>
      <c r="I272">
        <v>90</v>
      </c>
      <c r="J272">
        <v>0.13475699599999999</v>
      </c>
      <c r="L272">
        <v>0.91909020621600002</v>
      </c>
      <c r="M272" s="15">
        <f t="shared" si="20"/>
        <v>1391</v>
      </c>
      <c r="N272" s="15">
        <f t="shared" si="21"/>
        <v>30</v>
      </c>
      <c r="O272" s="15">
        <f t="shared" si="22"/>
        <v>4173000</v>
      </c>
      <c r="P272">
        <f t="shared" si="23"/>
        <v>0</v>
      </c>
      <c r="Q272">
        <f t="shared" si="24"/>
        <v>3.8353634305393678</v>
      </c>
    </row>
    <row r="273" spans="1:21" x14ac:dyDescent="0.25">
      <c r="A273" s="3" t="s">
        <v>19</v>
      </c>
      <c r="B273" s="3" t="s">
        <v>20</v>
      </c>
      <c r="C273" s="4">
        <v>2013</v>
      </c>
      <c r="D273" s="3">
        <v>14</v>
      </c>
      <c r="E273" s="3">
        <v>3</v>
      </c>
      <c r="F273" s="3">
        <v>39</v>
      </c>
      <c r="G273" s="8">
        <v>41334</v>
      </c>
      <c r="H273">
        <v>90</v>
      </c>
      <c r="I273">
        <v>120</v>
      </c>
      <c r="J273">
        <v>0.1333009</v>
      </c>
      <c r="L273">
        <v>1.563434930526</v>
      </c>
      <c r="M273" s="15">
        <f t="shared" si="20"/>
        <v>1400</v>
      </c>
      <c r="N273" s="15">
        <f t="shared" si="21"/>
        <v>30</v>
      </c>
      <c r="O273" s="15">
        <f t="shared" si="22"/>
        <v>4200000</v>
      </c>
      <c r="P273">
        <f t="shared" si="23"/>
        <v>0</v>
      </c>
      <c r="Q273">
        <f t="shared" si="24"/>
        <v>6.5664267082091996</v>
      </c>
    </row>
    <row r="274" spans="1:21" x14ac:dyDescent="0.25">
      <c r="A274" s="3" t="s">
        <v>19</v>
      </c>
      <c r="B274" s="3" t="s">
        <v>20</v>
      </c>
      <c r="C274" s="4">
        <v>2013</v>
      </c>
      <c r="D274" s="3">
        <v>14</v>
      </c>
      <c r="E274" s="3">
        <v>3</v>
      </c>
      <c r="F274" s="3">
        <v>39</v>
      </c>
      <c r="G274" s="8">
        <v>41334</v>
      </c>
      <c r="H274">
        <v>120</v>
      </c>
      <c r="I274">
        <v>150</v>
      </c>
      <c r="J274">
        <v>0.118621778</v>
      </c>
      <c r="L274">
        <v>0.44067412764660002</v>
      </c>
      <c r="M274" s="15">
        <f t="shared" si="20"/>
        <v>0</v>
      </c>
      <c r="N274" s="15">
        <f t="shared" si="21"/>
        <v>30</v>
      </c>
      <c r="O274" s="15">
        <f t="shared" si="22"/>
        <v>0</v>
      </c>
      <c r="P274">
        <f t="shared" si="23"/>
        <v>0</v>
      </c>
      <c r="Q274">
        <f t="shared" si="24"/>
        <v>0</v>
      </c>
    </row>
    <row r="275" spans="1:21" x14ac:dyDescent="0.25">
      <c r="A275" s="3" t="s">
        <v>19</v>
      </c>
      <c r="B275" s="3" t="s">
        <v>20</v>
      </c>
      <c r="C275" s="4">
        <v>2013</v>
      </c>
      <c r="D275" s="3">
        <v>12</v>
      </c>
      <c r="E275" s="3">
        <v>3</v>
      </c>
      <c r="F275" s="3">
        <v>40</v>
      </c>
      <c r="G275" s="8">
        <v>41334</v>
      </c>
      <c r="H275">
        <v>0</v>
      </c>
      <c r="I275">
        <v>10</v>
      </c>
      <c r="J275">
        <v>0.201240524</v>
      </c>
      <c r="K275">
        <v>1.8154749483650998</v>
      </c>
      <c r="L275">
        <v>0.34258173674339998</v>
      </c>
      <c r="M275" s="15">
        <f t="shared" si="20"/>
        <v>1417</v>
      </c>
      <c r="N275" s="15">
        <f t="shared" si="21"/>
        <v>10</v>
      </c>
      <c r="O275" s="15">
        <f t="shared" si="22"/>
        <v>1417000</v>
      </c>
      <c r="P275">
        <f t="shared" si="23"/>
        <v>2.5725280018333465</v>
      </c>
      <c r="Q275">
        <f t="shared" si="24"/>
        <v>0.48543832096539774</v>
      </c>
      <c r="R275">
        <f>SUM(P275:P281)</f>
        <v>3.7281498517756395</v>
      </c>
      <c r="S275">
        <f>SUM(Q275:Q281)</f>
        <v>7.3882429307476603</v>
      </c>
      <c r="T275">
        <v>3.7281498517756395</v>
      </c>
      <c r="U275">
        <v>7.3882429307476603</v>
      </c>
    </row>
    <row r="276" spans="1:21" x14ac:dyDescent="0.25">
      <c r="A276" s="3" t="s">
        <v>19</v>
      </c>
      <c r="B276" s="3" t="s">
        <v>20</v>
      </c>
      <c r="C276" s="4">
        <v>2013</v>
      </c>
      <c r="D276" s="3">
        <v>12</v>
      </c>
      <c r="E276" s="3">
        <v>3</v>
      </c>
      <c r="F276" s="3">
        <v>40</v>
      </c>
      <c r="G276" s="8">
        <v>41334</v>
      </c>
      <c r="H276">
        <v>10</v>
      </c>
      <c r="I276">
        <v>20</v>
      </c>
      <c r="J276">
        <v>0.173279603</v>
      </c>
      <c r="K276">
        <v>0.38825115212389993</v>
      </c>
      <c r="L276">
        <v>0.1341415323505</v>
      </c>
      <c r="M276" s="15">
        <f t="shared" si="20"/>
        <v>1417</v>
      </c>
      <c r="N276" s="15">
        <f t="shared" si="21"/>
        <v>10</v>
      </c>
      <c r="O276" s="15">
        <f t="shared" si="22"/>
        <v>1417000</v>
      </c>
      <c r="P276">
        <f t="shared" si="23"/>
        <v>0.55015188255956615</v>
      </c>
      <c r="Q276">
        <f t="shared" si="24"/>
        <v>0.19007855134065851</v>
      </c>
    </row>
    <row r="277" spans="1:21" x14ac:dyDescent="0.25">
      <c r="A277" s="3" t="s">
        <v>19</v>
      </c>
      <c r="B277" s="3" t="s">
        <v>20</v>
      </c>
      <c r="C277" s="4">
        <v>2013</v>
      </c>
      <c r="D277" s="3">
        <v>12</v>
      </c>
      <c r="E277" s="3">
        <v>3</v>
      </c>
      <c r="F277" s="3">
        <v>40</v>
      </c>
      <c r="G277" s="8">
        <v>41334</v>
      </c>
      <c r="H277">
        <v>20</v>
      </c>
      <c r="I277">
        <v>30</v>
      </c>
      <c r="J277">
        <v>0.15855766900000001</v>
      </c>
      <c r="K277">
        <v>0.42729002638159996</v>
      </c>
      <c r="L277">
        <v>2.1439289538399998E-2</v>
      </c>
      <c r="M277" s="15">
        <f t="shared" si="20"/>
        <v>1417</v>
      </c>
      <c r="N277" s="15">
        <f t="shared" si="21"/>
        <v>10</v>
      </c>
      <c r="O277" s="15">
        <f t="shared" si="22"/>
        <v>1417000</v>
      </c>
      <c r="P277">
        <f t="shared" si="23"/>
        <v>0.60546996738272718</v>
      </c>
      <c r="Q277">
        <f t="shared" si="24"/>
        <v>3.0379473275912797E-2</v>
      </c>
    </row>
    <row r="278" spans="1:21" x14ac:dyDescent="0.25">
      <c r="A278" s="3" t="s">
        <v>19</v>
      </c>
      <c r="B278" s="3" t="s">
        <v>20</v>
      </c>
      <c r="C278" s="4">
        <v>2013</v>
      </c>
      <c r="D278" s="3">
        <v>12</v>
      </c>
      <c r="E278" s="3">
        <v>3</v>
      </c>
      <c r="F278" s="3">
        <v>40</v>
      </c>
      <c r="G278" s="8">
        <v>41334</v>
      </c>
      <c r="H278">
        <v>30</v>
      </c>
      <c r="I278">
        <v>60</v>
      </c>
      <c r="J278">
        <v>0.148306148</v>
      </c>
      <c r="L278">
        <v>0.36651559178139997</v>
      </c>
      <c r="M278" s="15">
        <f t="shared" si="20"/>
        <v>1341</v>
      </c>
      <c r="N278" s="15">
        <f t="shared" si="21"/>
        <v>30</v>
      </c>
      <c r="O278" s="15">
        <f t="shared" si="22"/>
        <v>4023000</v>
      </c>
      <c r="P278">
        <f t="shared" si="23"/>
        <v>0</v>
      </c>
      <c r="Q278">
        <f t="shared" si="24"/>
        <v>1.474492225736572</v>
      </c>
    </row>
    <row r="279" spans="1:21" x14ac:dyDescent="0.25">
      <c r="A279" s="3" t="s">
        <v>19</v>
      </c>
      <c r="B279" s="3" t="s">
        <v>20</v>
      </c>
      <c r="C279" s="4">
        <v>2013</v>
      </c>
      <c r="D279" s="3">
        <v>12</v>
      </c>
      <c r="E279" s="3">
        <v>3</v>
      </c>
      <c r="F279" s="3">
        <v>40</v>
      </c>
      <c r="G279" s="8">
        <v>41334</v>
      </c>
      <c r="H279">
        <v>60</v>
      </c>
      <c r="I279">
        <v>90</v>
      </c>
      <c r="J279">
        <v>0.130021466</v>
      </c>
      <c r="L279">
        <v>0.84672774200000001</v>
      </c>
      <c r="M279" s="15">
        <f t="shared" si="20"/>
        <v>1391</v>
      </c>
      <c r="N279" s="15">
        <f t="shared" si="21"/>
        <v>30</v>
      </c>
      <c r="O279" s="15">
        <f t="shared" si="22"/>
        <v>4173000</v>
      </c>
      <c r="P279">
        <f t="shared" si="23"/>
        <v>0</v>
      </c>
      <c r="Q279">
        <f t="shared" si="24"/>
        <v>3.5333948673659998</v>
      </c>
    </row>
    <row r="280" spans="1:21" x14ac:dyDescent="0.25">
      <c r="A280" s="3" t="s">
        <v>19</v>
      </c>
      <c r="B280" s="3" t="s">
        <v>20</v>
      </c>
      <c r="C280" s="4">
        <v>2013</v>
      </c>
      <c r="D280" s="3">
        <v>12</v>
      </c>
      <c r="E280" s="3">
        <v>3</v>
      </c>
      <c r="F280" s="3">
        <v>40</v>
      </c>
      <c r="G280" s="8">
        <v>41334</v>
      </c>
      <c r="H280">
        <v>90</v>
      </c>
      <c r="I280">
        <v>120</v>
      </c>
      <c r="J280">
        <v>0.12548113899999999</v>
      </c>
      <c r="L280">
        <v>0.39868083144359995</v>
      </c>
      <c r="M280" s="15">
        <f t="shared" si="20"/>
        <v>1400</v>
      </c>
      <c r="N280" s="15">
        <f t="shared" si="21"/>
        <v>30</v>
      </c>
      <c r="O280" s="15">
        <f t="shared" si="22"/>
        <v>4200000</v>
      </c>
      <c r="P280">
        <f t="shared" si="23"/>
        <v>0</v>
      </c>
      <c r="Q280">
        <f t="shared" si="24"/>
        <v>1.6744594920631197</v>
      </c>
    </row>
    <row r="281" spans="1:21" x14ac:dyDescent="0.25">
      <c r="A281" s="3" t="s">
        <v>19</v>
      </c>
      <c r="B281" s="3" t="s">
        <v>20</v>
      </c>
      <c r="C281" s="4">
        <v>2013</v>
      </c>
      <c r="D281" s="3">
        <v>12</v>
      </c>
      <c r="E281" s="3">
        <v>3</v>
      </c>
      <c r="F281" s="3">
        <v>40</v>
      </c>
      <c r="G281" s="8">
        <v>41334</v>
      </c>
      <c r="H281">
        <v>120</v>
      </c>
      <c r="I281">
        <v>150</v>
      </c>
      <c r="J281">
        <v>0.11173814899999999</v>
      </c>
      <c r="L281">
        <v>8.1122065455600002E-3</v>
      </c>
      <c r="M281" s="15">
        <f t="shared" si="20"/>
        <v>0</v>
      </c>
      <c r="N281" s="15">
        <f t="shared" si="21"/>
        <v>30</v>
      </c>
      <c r="O281" s="15">
        <f t="shared" si="22"/>
        <v>0</v>
      </c>
      <c r="P281">
        <f t="shared" si="23"/>
        <v>0</v>
      </c>
      <c r="Q281">
        <f t="shared" si="24"/>
        <v>0</v>
      </c>
    </row>
    <row r="282" spans="1:21" x14ac:dyDescent="0.25">
      <c r="A282" s="3" t="s">
        <v>19</v>
      </c>
      <c r="B282" s="3" t="s">
        <v>20</v>
      </c>
      <c r="C282" s="4">
        <v>2013</v>
      </c>
      <c r="D282" s="3">
        <v>11</v>
      </c>
      <c r="E282" s="3">
        <v>3</v>
      </c>
      <c r="F282" s="3">
        <v>41</v>
      </c>
      <c r="G282" s="8">
        <v>41334</v>
      </c>
      <c r="H282">
        <v>0</v>
      </c>
      <c r="I282">
        <v>10</v>
      </c>
      <c r="J282">
        <v>0.185941043</v>
      </c>
      <c r="K282">
        <v>2.4134493197592</v>
      </c>
      <c r="L282">
        <v>2.327822373424</v>
      </c>
      <c r="M282" s="15">
        <f t="shared" si="20"/>
        <v>1417</v>
      </c>
      <c r="N282" s="15">
        <f t="shared" si="21"/>
        <v>10</v>
      </c>
      <c r="O282" s="15">
        <f t="shared" si="22"/>
        <v>1417000</v>
      </c>
      <c r="P282">
        <f t="shared" si="23"/>
        <v>3.4198576860987866</v>
      </c>
      <c r="Q282">
        <f t="shared" si="24"/>
        <v>3.2985243031418081</v>
      </c>
      <c r="R282">
        <f>SUM(P282:P288)</f>
        <v>4.5951963986481186</v>
      </c>
      <c r="S282">
        <f>SUM(Q282:Q288)</f>
        <v>97.494026602188299</v>
      </c>
      <c r="T282">
        <v>4.5951963986481186</v>
      </c>
      <c r="U282">
        <v>97.494026602188299</v>
      </c>
    </row>
    <row r="283" spans="1:21" x14ac:dyDescent="0.25">
      <c r="A283" s="3" t="s">
        <v>19</v>
      </c>
      <c r="B283" s="3" t="s">
        <v>20</v>
      </c>
      <c r="C283" s="4">
        <v>2013</v>
      </c>
      <c r="D283" s="3">
        <v>11</v>
      </c>
      <c r="E283" s="3">
        <v>3</v>
      </c>
      <c r="F283" s="3">
        <v>41</v>
      </c>
      <c r="G283" s="8">
        <v>41334</v>
      </c>
      <c r="H283">
        <v>10</v>
      </c>
      <c r="I283">
        <v>20</v>
      </c>
      <c r="J283">
        <v>0.16713091899999999</v>
      </c>
      <c r="K283">
        <v>0.3656938254432</v>
      </c>
      <c r="L283">
        <v>1.5995961002879999</v>
      </c>
      <c r="M283" s="15">
        <f t="shared" si="20"/>
        <v>1417</v>
      </c>
      <c r="N283" s="15">
        <f t="shared" si="21"/>
        <v>10</v>
      </c>
      <c r="O283" s="15">
        <f t="shared" si="22"/>
        <v>1417000</v>
      </c>
      <c r="P283">
        <f t="shared" si="23"/>
        <v>0.51818815065301438</v>
      </c>
      <c r="Q283">
        <f t="shared" si="24"/>
        <v>2.2666276741080957</v>
      </c>
    </row>
    <row r="284" spans="1:21" x14ac:dyDescent="0.25">
      <c r="A284" s="3" t="s">
        <v>19</v>
      </c>
      <c r="B284" s="3" t="s">
        <v>20</v>
      </c>
      <c r="C284" s="4">
        <v>2013</v>
      </c>
      <c r="D284" s="3">
        <v>11</v>
      </c>
      <c r="E284" s="3">
        <v>3</v>
      </c>
      <c r="F284" s="3">
        <v>41</v>
      </c>
      <c r="G284" s="8">
        <v>41334</v>
      </c>
      <c r="H284">
        <v>20</v>
      </c>
      <c r="I284">
        <v>30</v>
      </c>
      <c r="J284">
        <v>0.161837069</v>
      </c>
      <c r="K284">
        <v>0.46376186442930001</v>
      </c>
      <c r="L284">
        <v>0.9455338983510001</v>
      </c>
      <c r="M284" s="15">
        <f t="shared" si="20"/>
        <v>1417</v>
      </c>
      <c r="N284" s="15">
        <f t="shared" si="21"/>
        <v>10</v>
      </c>
      <c r="O284" s="15">
        <f t="shared" si="22"/>
        <v>1417000</v>
      </c>
      <c r="P284">
        <f t="shared" si="23"/>
        <v>0.65715056189631804</v>
      </c>
      <c r="Q284">
        <f t="shared" si="24"/>
        <v>1.339821533963367</v>
      </c>
    </row>
    <row r="285" spans="1:21" x14ac:dyDescent="0.25">
      <c r="A285" s="3" t="s">
        <v>19</v>
      </c>
      <c r="B285" s="3" t="s">
        <v>20</v>
      </c>
      <c r="C285" s="4">
        <v>2013</v>
      </c>
      <c r="D285" s="3">
        <v>11</v>
      </c>
      <c r="E285" s="3">
        <v>3</v>
      </c>
      <c r="F285" s="3">
        <v>41</v>
      </c>
      <c r="G285" s="8">
        <v>41334</v>
      </c>
      <c r="H285">
        <v>30</v>
      </c>
      <c r="I285">
        <v>60</v>
      </c>
      <c r="J285">
        <v>0.16082191800000001</v>
      </c>
      <c r="L285">
        <v>2.7386737901320002</v>
      </c>
      <c r="M285" s="15">
        <f t="shared" si="20"/>
        <v>1341</v>
      </c>
      <c r="N285" s="15">
        <f t="shared" si="21"/>
        <v>30</v>
      </c>
      <c r="O285" s="15">
        <f t="shared" si="22"/>
        <v>4023000</v>
      </c>
      <c r="P285">
        <f t="shared" si="23"/>
        <v>0</v>
      </c>
      <c r="Q285">
        <f t="shared" si="24"/>
        <v>11.017684657701036</v>
      </c>
    </row>
    <row r="286" spans="1:21" x14ac:dyDescent="0.25">
      <c r="A286" s="3" t="s">
        <v>19</v>
      </c>
      <c r="B286" s="3" t="s">
        <v>20</v>
      </c>
      <c r="C286" s="4">
        <v>2013</v>
      </c>
      <c r="D286" s="3">
        <v>11</v>
      </c>
      <c r="E286" s="3">
        <v>3</v>
      </c>
      <c r="F286" s="3">
        <v>41</v>
      </c>
      <c r="G286" s="8">
        <v>41334</v>
      </c>
      <c r="H286">
        <v>60</v>
      </c>
      <c r="I286">
        <v>90</v>
      </c>
      <c r="J286">
        <v>0.153293135</v>
      </c>
      <c r="L286">
        <v>13.462819457999998</v>
      </c>
      <c r="M286" s="15">
        <f t="shared" si="20"/>
        <v>1391</v>
      </c>
      <c r="N286" s="15">
        <f t="shared" si="21"/>
        <v>30</v>
      </c>
      <c r="O286" s="15">
        <f t="shared" si="22"/>
        <v>4173000</v>
      </c>
      <c r="P286">
        <f t="shared" si="23"/>
        <v>0</v>
      </c>
      <c r="Q286">
        <f t="shared" si="24"/>
        <v>56.180345598233991</v>
      </c>
    </row>
    <row r="287" spans="1:21" x14ac:dyDescent="0.25">
      <c r="A287" s="3" t="s">
        <v>19</v>
      </c>
      <c r="B287" s="3" t="s">
        <v>20</v>
      </c>
      <c r="C287" s="4">
        <v>2013</v>
      </c>
      <c r="D287" s="3">
        <v>11</v>
      </c>
      <c r="E287" s="3">
        <v>3</v>
      </c>
      <c r="F287" s="3">
        <v>41</v>
      </c>
      <c r="G287" s="8">
        <v>41334</v>
      </c>
      <c r="H287">
        <v>90</v>
      </c>
      <c r="I287">
        <v>120</v>
      </c>
      <c r="J287">
        <v>0.155983494</v>
      </c>
      <c r="L287">
        <v>5.5692911512000007</v>
      </c>
      <c r="M287" s="15">
        <f t="shared" si="20"/>
        <v>1400</v>
      </c>
      <c r="N287" s="15">
        <f t="shared" si="21"/>
        <v>30</v>
      </c>
      <c r="O287" s="15">
        <f t="shared" si="22"/>
        <v>4200000</v>
      </c>
      <c r="P287">
        <f t="shared" si="23"/>
        <v>0</v>
      </c>
      <c r="Q287">
        <f t="shared" si="24"/>
        <v>23.391022835040001</v>
      </c>
    </row>
    <row r="288" spans="1:21" x14ac:dyDescent="0.25">
      <c r="A288" s="3" t="s">
        <v>19</v>
      </c>
      <c r="B288" s="3" t="s">
        <v>20</v>
      </c>
      <c r="C288" s="4">
        <v>2013</v>
      </c>
      <c r="D288" s="3">
        <v>11</v>
      </c>
      <c r="E288" s="3">
        <v>3</v>
      </c>
      <c r="F288" s="3">
        <v>41</v>
      </c>
      <c r="G288" s="8">
        <v>41334</v>
      </c>
      <c r="H288">
        <v>120</v>
      </c>
      <c r="I288">
        <v>150</v>
      </c>
      <c r="J288">
        <v>0.149216818</v>
      </c>
      <c r="L288">
        <v>2.0589876338249997</v>
      </c>
      <c r="M288" s="15">
        <f t="shared" si="20"/>
        <v>0</v>
      </c>
      <c r="N288" s="15">
        <f t="shared" si="21"/>
        <v>30</v>
      </c>
      <c r="O288" s="15">
        <f t="shared" si="22"/>
        <v>0</v>
      </c>
      <c r="P288">
        <f t="shared" si="23"/>
        <v>0</v>
      </c>
      <c r="Q288">
        <f t="shared" si="24"/>
        <v>0</v>
      </c>
    </row>
    <row r="289" spans="1:21" x14ac:dyDescent="0.25">
      <c r="A289" s="3" t="s">
        <v>19</v>
      </c>
      <c r="B289" s="3" t="s">
        <v>20</v>
      </c>
      <c r="C289" s="4">
        <v>2013</v>
      </c>
      <c r="D289" s="3">
        <v>13</v>
      </c>
      <c r="E289" s="3">
        <v>3</v>
      </c>
      <c r="F289" s="3">
        <v>42</v>
      </c>
      <c r="G289" s="8">
        <v>41334</v>
      </c>
      <c r="H289">
        <v>0</v>
      </c>
      <c r="I289">
        <v>10</v>
      </c>
      <c r="J289">
        <v>0.211977468</v>
      </c>
      <c r="K289">
        <v>1.3402017490994997</v>
      </c>
      <c r="L289">
        <v>2.2047292221149997</v>
      </c>
      <c r="M289" s="15">
        <f t="shared" si="20"/>
        <v>1417</v>
      </c>
      <c r="N289" s="15">
        <f t="shared" si="21"/>
        <v>10</v>
      </c>
      <c r="O289" s="15">
        <f t="shared" si="22"/>
        <v>1417000</v>
      </c>
      <c r="P289">
        <f t="shared" si="23"/>
        <v>1.8990658784739909</v>
      </c>
      <c r="Q289">
        <f t="shared" si="24"/>
        <v>3.1241013077369546</v>
      </c>
      <c r="R289">
        <f>SUM(P289:P295)</f>
        <v>3.0400927457468603</v>
      </c>
      <c r="S289">
        <f>SUM(Q289:Q295)</f>
        <v>9.7751634879446527</v>
      </c>
      <c r="T289">
        <v>3.0400927457468603</v>
      </c>
      <c r="U289">
        <v>9.7751634879446527</v>
      </c>
    </row>
    <row r="290" spans="1:21" x14ac:dyDescent="0.25">
      <c r="A290" s="3" t="s">
        <v>19</v>
      </c>
      <c r="B290" s="3" t="s">
        <v>20</v>
      </c>
      <c r="C290" s="4">
        <v>2013</v>
      </c>
      <c r="D290" s="3">
        <v>13</v>
      </c>
      <c r="E290" s="3">
        <v>3</v>
      </c>
      <c r="F290" s="3">
        <v>42</v>
      </c>
      <c r="G290" s="8">
        <v>41334</v>
      </c>
      <c r="H290">
        <v>10</v>
      </c>
      <c r="I290">
        <v>20</v>
      </c>
      <c r="J290">
        <v>0.176502732</v>
      </c>
      <c r="K290">
        <v>0.36108827869499999</v>
      </c>
      <c r="L290">
        <v>0.46164450820499997</v>
      </c>
      <c r="M290" s="15">
        <f t="shared" si="20"/>
        <v>1417</v>
      </c>
      <c r="N290" s="15">
        <f t="shared" si="21"/>
        <v>10</v>
      </c>
      <c r="O290" s="15">
        <f t="shared" si="22"/>
        <v>1417000</v>
      </c>
      <c r="P290">
        <f t="shared" si="23"/>
        <v>0.51166209091081494</v>
      </c>
      <c r="Q290">
        <f t="shared" si="24"/>
        <v>0.65415026812648491</v>
      </c>
    </row>
    <row r="291" spans="1:21" x14ac:dyDescent="0.25">
      <c r="A291" s="3" t="s">
        <v>19</v>
      </c>
      <c r="B291" s="3" t="s">
        <v>20</v>
      </c>
      <c r="C291" s="4">
        <v>2013</v>
      </c>
      <c r="D291" s="3">
        <v>13</v>
      </c>
      <c r="E291" s="3">
        <v>3</v>
      </c>
      <c r="F291" s="3">
        <v>42</v>
      </c>
      <c r="G291" s="8">
        <v>41334</v>
      </c>
      <c r="H291">
        <v>20</v>
      </c>
      <c r="I291">
        <v>30</v>
      </c>
      <c r="J291">
        <v>0.16271516699999999</v>
      </c>
      <c r="K291">
        <v>0.44415298261260006</v>
      </c>
      <c r="L291">
        <v>0.23284231895700003</v>
      </c>
      <c r="M291" s="15">
        <f t="shared" si="20"/>
        <v>1417</v>
      </c>
      <c r="N291" s="15">
        <f t="shared" si="21"/>
        <v>10</v>
      </c>
      <c r="O291" s="15">
        <f t="shared" si="22"/>
        <v>1417000</v>
      </c>
      <c r="P291">
        <f t="shared" si="23"/>
        <v>0.62936477636205423</v>
      </c>
      <c r="Q291">
        <f t="shared" si="24"/>
        <v>0.32993756596206902</v>
      </c>
    </row>
    <row r="292" spans="1:21" x14ac:dyDescent="0.25">
      <c r="A292" s="3" t="s">
        <v>19</v>
      </c>
      <c r="B292" s="3" t="s">
        <v>20</v>
      </c>
      <c r="C292" s="4">
        <v>2013</v>
      </c>
      <c r="D292" s="3">
        <v>13</v>
      </c>
      <c r="E292" s="3">
        <v>3</v>
      </c>
      <c r="F292" s="3">
        <v>42</v>
      </c>
      <c r="G292" s="8">
        <v>41334</v>
      </c>
      <c r="H292">
        <v>30</v>
      </c>
      <c r="I292">
        <v>60</v>
      </c>
      <c r="J292">
        <v>0.15750774000000001</v>
      </c>
      <c r="L292">
        <v>0.20569285989280003</v>
      </c>
      <c r="M292" s="15">
        <f t="shared" si="20"/>
        <v>1341</v>
      </c>
      <c r="N292" s="15">
        <f t="shared" si="21"/>
        <v>30</v>
      </c>
      <c r="O292" s="15">
        <f t="shared" si="22"/>
        <v>4023000</v>
      </c>
      <c r="P292">
        <f t="shared" si="23"/>
        <v>0</v>
      </c>
      <c r="Q292">
        <f t="shared" si="24"/>
        <v>0.8275023753487345</v>
      </c>
    </row>
    <row r="293" spans="1:21" x14ac:dyDescent="0.25">
      <c r="A293" s="3" t="s">
        <v>19</v>
      </c>
      <c r="B293" s="3" t="s">
        <v>20</v>
      </c>
      <c r="C293" s="4">
        <v>2013</v>
      </c>
      <c r="D293" s="3">
        <v>13</v>
      </c>
      <c r="E293" s="3">
        <v>3</v>
      </c>
      <c r="F293" s="3">
        <v>42</v>
      </c>
      <c r="G293" s="8">
        <v>41334</v>
      </c>
      <c r="H293">
        <v>60</v>
      </c>
      <c r="I293">
        <v>90</v>
      </c>
      <c r="J293">
        <v>0.138575749</v>
      </c>
      <c r="L293">
        <v>0.57126904040699999</v>
      </c>
      <c r="M293" s="15">
        <f t="shared" si="20"/>
        <v>1391</v>
      </c>
      <c r="N293" s="15">
        <f t="shared" si="21"/>
        <v>30</v>
      </c>
      <c r="O293" s="15">
        <f t="shared" si="22"/>
        <v>4173000</v>
      </c>
      <c r="P293">
        <f t="shared" si="23"/>
        <v>0</v>
      </c>
      <c r="Q293">
        <f t="shared" si="24"/>
        <v>2.3839057056184108</v>
      </c>
    </row>
    <row r="294" spans="1:21" x14ac:dyDescent="0.25">
      <c r="A294" s="3" t="s">
        <v>19</v>
      </c>
      <c r="B294" s="3" t="s">
        <v>20</v>
      </c>
      <c r="C294" s="4">
        <v>2013</v>
      </c>
      <c r="D294" s="3">
        <v>13</v>
      </c>
      <c r="E294" s="3">
        <v>3</v>
      </c>
      <c r="F294" s="3">
        <v>42</v>
      </c>
      <c r="G294" s="8">
        <v>41334</v>
      </c>
      <c r="H294">
        <v>90</v>
      </c>
      <c r="I294">
        <v>120</v>
      </c>
      <c r="J294">
        <v>0.13654618499999999</v>
      </c>
      <c r="L294">
        <v>0.58465863456</v>
      </c>
      <c r="M294" s="15">
        <f t="shared" si="20"/>
        <v>1400</v>
      </c>
      <c r="N294" s="15">
        <f t="shared" si="21"/>
        <v>30</v>
      </c>
      <c r="O294" s="15">
        <f t="shared" si="22"/>
        <v>4200000</v>
      </c>
      <c r="P294">
        <f t="shared" si="23"/>
        <v>0</v>
      </c>
      <c r="Q294">
        <f t="shared" si="24"/>
        <v>2.4555662651519996</v>
      </c>
    </row>
    <row r="295" spans="1:21" x14ac:dyDescent="0.25">
      <c r="A295" s="3" t="s">
        <v>19</v>
      </c>
      <c r="B295" s="3" t="s">
        <v>20</v>
      </c>
      <c r="C295" s="4">
        <v>2013</v>
      </c>
      <c r="D295" s="3">
        <v>13</v>
      </c>
      <c r="E295" s="3">
        <v>3</v>
      </c>
      <c r="F295" s="3">
        <v>42</v>
      </c>
      <c r="G295" s="8">
        <v>41334</v>
      </c>
      <c r="H295">
        <v>120</v>
      </c>
      <c r="I295">
        <v>150</v>
      </c>
      <c r="J295">
        <v>0.12368633800000001</v>
      </c>
      <c r="L295">
        <v>0.28545933711240001</v>
      </c>
      <c r="M295" s="15">
        <f t="shared" si="20"/>
        <v>0</v>
      </c>
      <c r="N295" s="15">
        <f t="shared" si="21"/>
        <v>30</v>
      </c>
      <c r="O295" s="15">
        <f t="shared" si="22"/>
        <v>0</v>
      </c>
      <c r="P295">
        <f t="shared" si="23"/>
        <v>0</v>
      </c>
      <c r="Q295">
        <f t="shared" si="24"/>
        <v>0</v>
      </c>
    </row>
    <row r="296" spans="1:21" x14ac:dyDescent="0.25">
      <c r="A296" s="3" t="s">
        <v>19</v>
      </c>
      <c r="B296" s="3" t="s">
        <v>20</v>
      </c>
      <c r="C296" s="4">
        <v>2013</v>
      </c>
      <c r="D296" s="3">
        <v>2</v>
      </c>
      <c r="E296" s="3">
        <v>4</v>
      </c>
      <c r="F296" s="3">
        <v>43</v>
      </c>
      <c r="G296" s="8">
        <v>41334</v>
      </c>
      <c r="H296">
        <v>0</v>
      </c>
      <c r="I296">
        <v>10</v>
      </c>
      <c r="J296">
        <v>0.215420156</v>
      </c>
      <c r="K296">
        <v>1.9730129802022003</v>
      </c>
      <c r="L296">
        <v>1.261841322634</v>
      </c>
      <c r="M296" s="15">
        <f t="shared" si="20"/>
        <v>1417</v>
      </c>
      <c r="N296" s="15">
        <f t="shared" si="21"/>
        <v>10</v>
      </c>
      <c r="O296" s="15">
        <f t="shared" si="22"/>
        <v>1417000</v>
      </c>
      <c r="P296">
        <f t="shared" si="23"/>
        <v>2.7957593929465179</v>
      </c>
      <c r="Q296">
        <f t="shared" si="24"/>
        <v>1.7880291541723778</v>
      </c>
      <c r="R296">
        <f>SUM(P296:P302)</f>
        <v>3.7176676426245305</v>
      </c>
      <c r="S296">
        <f>SUM(Q296:Q302)</f>
        <v>41.085780093172431</v>
      </c>
      <c r="T296">
        <v>3.7176676426245305</v>
      </c>
      <c r="U296">
        <v>41.085780093172431</v>
      </c>
    </row>
    <row r="297" spans="1:21" x14ac:dyDescent="0.25">
      <c r="A297" s="3" t="s">
        <v>19</v>
      </c>
      <c r="B297" s="3" t="s">
        <v>20</v>
      </c>
      <c r="C297" s="4">
        <v>2013</v>
      </c>
      <c r="D297" s="3">
        <v>2</v>
      </c>
      <c r="E297" s="3">
        <v>4</v>
      </c>
      <c r="F297" s="3">
        <v>43</v>
      </c>
      <c r="G297" s="8">
        <v>41334</v>
      </c>
      <c r="H297">
        <v>10</v>
      </c>
      <c r="I297">
        <v>20</v>
      </c>
      <c r="J297">
        <v>0.177289377</v>
      </c>
      <c r="K297">
        <v>0.34562100124399991</v>
      </c>
      <c r="L297">
        <v>0.42491052505879995</v>
      </c>
      <c r="M297" s="15">
        <f t="shared" si="20"/>
        <v>1417</v>
      </c>
      <c r="N297" s="15">
        <f t="shared" si="21"/>
        <v>10</v>
      </c>
      <c r="O297" s="15">
        <f t="shared" si="22"/>
        <v>1417000</v>
      </c>
      <c r="P297">
        <f t="shared" si="23"/>
        <v>0.48974495876274787</v>
      </c>
      <c r="Q297">
        <f t="shared" si="24"/>
        <v>0.60209821400831953</v>
      </c>
    </row>
    <row r="298" spans="1:21" x14ac:dyDescent="0.25">
      <c r="A298" s="3" t="s">
        <v>19</v>
      </c>
      <c r="B298" s="3" t="s">
        <v>20</v>
      </c>
      <c r="C298" s="4">
        <v>2013</v>
      </c>
      <c r="D298" s="3">
        <v>2</v>
      </c>
      <c r="E298" s="3">
        <v>4</v>
      </c>
      <c r="F298" s="3">
        <v>43</v>
      </c>
      <c r="G298" s="8">
        <v>41334</v>
      </c>
      <c r="H298">
        <v>20</v>
      </c>
      <c r="I298">
        <v>30</v>
      </c>
      <c r="J298">
        <v>0.16124171200000001</v>
      </c>
      <c r="K298">
        <v>0.30498467954499997</v>
      </c>
      <c r="L298">
        <v>0.60996935908999994</v>
      </c>
      <c r="M298" s="15">
        <f t="shared" si="20"/>
        <v>1417</v>
      </c>
      <c r="N298" s="15">
        <f t="shared" si="21"/>
        <v>10</v>
      </c>
      <c r="O298" s="15">
        <f t="shared" si="22"/>
        <v>1417000</v>
      </c>
      <c r="P298">
        <f t="shared" si="23"/>
        <v>0.43216329091526495</v>
      </c>
      <c r="Q298">
        <f t="shared" si="24"/>
        <v>0.86432658183052991</v>
      </c>
    </row>
    <row r="299" spans="1:21" x14ac:dyDescent="0.25">
      <c r="A299" s="3" t="s">
        <v>19</v>
      </c>
      <c r="B299" s="3" t="s">
        <v>20</v>
      </c>
      <c r="C299" s="4">
        <v>2013</v>
      </c>
      <c r="D299" s="3">
        <v>2</v>
      </c>
      <c r="E299" s="3">
        <v>4</v>
      </c>
      <c r="F299" s="3">
        <v>43</v>
      </c>
      <c r="G299" s="8">
        <v>41334</v>
      </c>
      <c r="H299">
        <v>30</v>
      </c>
      <c r="I299">
        <v>60</v>
      </c>
      <c r="J299">
        <v>0.153116531</v>
      </c>
      <c r="L299">
        <v>0.43777098009519999</v>
      </c>
      <c r="M299" s="15">
        <f t="shared" si="20"/>
        <v>1341</v>
      </c>
      <c r="N299" s="15">
        <f t="shared" si="21"/>
        <v>30</v>
      </c>
      <c r="O299" s="15">
        <f t="shared" si="22"/>
        <v>4023000</v>
      </c>
      <c r="P299">
        <f t="shared" si="23"/>
        <v>0</v>
      </c>
      <c r="Q299">
        <f t="shared" si="24"/>
        <v>1.7611526529229895</v>
      </c>
    </row>
    <row r="300" spans="1:21" x14ac:dyDescent="0.25">
      <c r="A300" s="3" t="s">
        <v>19</v>
      </c>
      <c r="B300" s="3" t="s">
        <v>20</v>
      </c>
      <c r="C300" s="4">
        <v>2013</v>
      </c>
      <c r="D300" s="3">
        <v>2</v>
      </c>
      <c r="E300" s="3">
        <v>4</v>
      </c>
      <c r="F300" s="3">
        <v>43</v>
      </c>
      <c r="G300" s="8">
        <v>41334</v>
      </c>
      <c r="H300">
        <v>60</v>
      </c>
      <c r="I300">
        <v>90</v>
      </c>
      <c r="J300">
        <v>0.13402061900000001</v>
      </c>
      <c r="L300">
        <v>2.6336357387180001</v>
      </c>
      <c r="M300" s="15">
        <f t="shared" si="20"/>
        <v>1391</v>
      </c>
      <c r="N300" s="15">
        <f t="shared" si="21"/>
        <v>30</v>
      </c>
      <c r="O300" s="15">
        <f t="shared" si="22"/>
        <v>4173000</v>
      </c>
      <c r="P300">
        <f t="shared" si="23"/>
        <v>0</v>
      </c>
      <c r="Q300">
        <f t="shared" si="24"/>
        <v>10.990161937670214</v>
      </c>
    </row>
    <row r="301" spans="1:21" x14ac:dyDescent="0.25">
      <c r="A301" s="3" t="s">
        <v>19</v>
      </c>
      <c r="B301" s="3" t="s">
        <v>20</v>
      </c>
      <c r="C301" s="4">
        <v>2013</v>
      </c>
      <c r="D301" s="3">
        <v>2</v>
      </c>
      <c r="E301" s="3">
        <v>4</v>
      </c>
      <c r="F301" s="3">
        <v>43</v>
      </c>
      <c r="G301" s="8">
        <v>41334</v>
      </c>
      <c r="H301">
        <v>90</v>
      </c>
      <c r="I301">
        <v>120</v>
      </c>
      <c r="J301">
        <v>0.12561363</v>
      </c>
      <c r="L301">
        <v>5.9714313220399999</v>
      </c>
      <c r="M301" s="15">
        <f t="shared" si="20"/>
        <v>1400</v>
      </c>
      <c r="N301" s="15">
        <f t="shared" si="21"/>
        <v>30</v>
      </c>
      <c r="O301" s="15">
        <f t="shared" si="22"/>
        <v>4200000</v>
      </c>
      <c r="P301">
        <f t="shared" si="23"/>
        <v>0</v>
      </c>
      <c r="Q301">
        <f t="shared" si="24"/>
        <v>25.080011552567999</v>
      </c>
    </row>
    <row r="302" spans="1:21" x14ac:dyDescent="0.25">
      <c r="A302" s="3" t="s">
        <v>19</v>
      </c>
      <c r="B302" s="3" t="s">
        <v>20</v>
      </c>
      <c r="C302" s="4">
        <v>2013</v>
      </c>
      <c r="D302" s="3">
        <v>2</v>
      </c>
      <c r="E302" s="3">
        <v>4</v>
      </c>
      <c r="F302" s="3">
        <v>43</v>
      </c>
      <c r="G302" s="8">
        <v>41334</v>
      </c>
      <c r="H302">
        <v>120</v>
      </c>
      <c r="I302">
        <v>150</v>
      </c>
      <c r="J302">
        <v>0.110707204</v>
      </c>
      <c r="L302">
        <v>8.0794048807450007</v>
      </c>
      <c r="M302" s="15">
        <f t="shared" si="20"/>
        <v>0</v>
      </c>
      <c r="N302" s="15">
        <f t="shared" si="21"/>
        <v>30</v>
      </c>
      <c r="O302" s="15">
        <f t="shared" si="22"/>
        <v>0</v>
      </c>
      <c r="P302">
        <f t="shared" si="23"/>
        <v>0</v>
      </c>
      <c r="Q302">
        <f t="shared" si="24"/>
        <v>0</v>
      </c>
    </row>
    <row r="303" spans="1:21" x14ac:dyDescent="0.25">
      <c r="A303" s="3" t="s">
        <v>19</v>
      </c>
      <c r="B303" s="3" t="s">
        <v>20</v>
      </c>
      <c r="C303" s="4">
        <v>2013</v>
      </c>
      <c r="D303" s="3">
        <v>4</v>
      </c>
      <c r="E303" s="3">
        <v>4</v>
      </c>
      <c r="F303" s="3">
        <v>44</v>
      </c>
      <c r="G303" s="8">
        <v>41334</v>
      </c>
      <c r="H303">
        <v>0</v>
      </c>
      <c r="I303">
        <v>10</v>
      </c>
      <c r="J303">
        <v>0.17864205699999999</v>
      </c>
      <c r="K303">
        <v>2.2751501745813898</v>
      </c>
      <c r="L303">
        <v>2.1987290704319999</v>
      </c>
      <c r="M303" s="15">
        <f t="shared" si="20"/>
        <v>1417</v>
      </c>
      <c r="N303" s="15">
        <f t="shared" si="21"/>
        <v>10</v>
      </c>
      <c r="O303" s="15">
        <f t="shared" si="22"/>
        <v>1417000</v>
      </c>
      <c r="P303">
        <f t="shared" si="23"/>
        <v>3.2238877973818294</v>
      </c>
      <c r="Q303">
        <f t="shared" si="24"/>
        <v>3.1155990928021442</v>
      </c>
      <c r="R303">
        <f>SUM(P303:P309)</f>
        <v>5.5071700663891221</v>
      </c>
      <c r="S303">
        <f>SUM(Q303:Q309)</f>
        <v>14.066271086488737</v>
      </c>
      <c r="T303">
        <v>5.5071700663891221</v>
      </c>
      <c r="U303">
        <v>14.066271086488737</v>
      </c>
    </row>
    <row r="304" spans="1:21" x14ac:dyDescent="0.25">
      <c r="A304" s="3" t="s">
        <v>19</v>
      </c>
      <c r="B304" s="3" t="s">
        <v>20</v>
      </c>
      <c r="C304" s="4">
        <v>2013</v>
      </c>
      <c r="D304" s="3">
        <v>4</v>
      </c>
      <c r="E304" s="3">
        <v>4</v>
      </c>
      <c r="F304" s="3">
        <v>44</v>
      </c>
      <c r="G304" s="8">
        <v>41334</v>
      </c>
      <c r="H304">
        <v>10</v>
      </c>
      <c r="I304">
        <v>20</v>
      </c>
      <c r="J304">
        <v>0.16456036600000001</v>
      </c>
      <c r="K304">
        <v>0.68237300375634513</v>
      </c>
      <c r="L304">
        <v>1.284325177088</v>
      </c>
      <c r="M304" s="15">
        <f t="shared" si="20"/>
        <v>1417</v>
      </c>
      <c r="N304" s="15">
        <f t="shared" si="21"/>
        <v>10</v>
      </c>
      <c r="O304" s="15">
        <f t="shared" si="22"/>
        <v>1417000</v>
      </c>
      <c r="P304">
        <f t="shared" si="23"/>
        <v>0.96692254632274099</v>
      </c>
      <c r="Q304">
        <f t="shared" si="24"/>
        <v>1.8198887759336959</v>
      </c>
    </row>
    <row r="305" spans="1:21" x14ac:dyDescent="0.25">
      <c r="A305" s="3" t="s">
        <v>19</v>
      </c>
      <c r="B305" s="3" t="s">
        <v>20</v>
      </c>
      <c r="C305" s="4">
        <v>2013</v>
      </c>
      <c r="D305" s="3">
        <v>4</v>
      </c>
      <c r="E305" s="3">
        <v>4</v>
      </c>
      <c r="F305" s="3">
        <v>44</v>
      </c>
      <c r="G305" s="8">
        <v>41334</v>
      </c>
      <c r="H305">
        <v>20</v>
      </c>
      <c r="I305">
        <v>30</v>
      </c>
      <c r="J305">
        <v>0.15497878700000001</v>
      </c>
      <c r="K305">
        <v>0.92897651565600015</v>
      </c>
      <c r="L305">
        <v>1.0232824223999999</v>
      </c>
      <c r="M305" s="15">
        <f t="shared" si="20"/>
        <v>1417</v>
      </c>
      <c r="N305" s="15">
        <f t="shared" si="21"/>
        <v>10</v>
      </c>
      <c r="O305" s="15">
        <f t="shared" si="22"/>
        <v>1417000</v>
      </c>
      <c r="P305">
        <f t="shared" si="23"/>
        <v>1.316359722684552</v>
      </c>
      <c r="Q305">
        <f t="shared" si="24"/>
        <v>1.4499911925407998</v>
      </c>
    </row>
    <row r="306" spans="1:21" x14ac:dyDescent="0.25">
      <c r="A306" s="3" t="s">
        <v>19</v>
      </c>
      <c r="B306" s="3" t="s">
        <v>20</v>
      </c>
      <c r="C306" s="4">
        <v>2013</v>
      </c>
      <c r="D306" s="3">
        <v>4</v>
      </c>
      <c r="E306" s="3">
        <v>4</v>
      </c>
      <c r="F306" s="3">
        <v>44</v>
      </c>
      <c r="G306" s="8">
        <v>41334</v>
      </c>
      <c r="H306">
        <v>30</v>
      </c>
      <c r="I306">
        <v>60</v>
      </c>
      <c r="J306">
        <v>0.155990351</v>
      </c>
      <c r="L306">
        <v>0.89507102652000003</v>
      </c>
      <c r="M306" s="15">
        <f t="shared" si="20"/>
        <v>1341</v>
      </c>
      <c r="N306" s="15">
        <f t="shared" si="21"/>
        <v>30</v>
      </c>
      <c r="O306" s="15">
        <f t="shared" si="22"/>
        <v>4023000</v>
      </c>
      <c r="P306">
        <f t="shared" si="23"/>
        <v>0</v>
      </c>
      <c r="Q306">
        <f t="shared" si="24"/>
        <v>3.60087073968996</v>
      </c>
    </row>
    <row r="307" spans="1:21" x14ac:dyDescent="0.25">
      <c r="A307" s="3" t="s">
        <v>19</v>
      </c>
      <c r="B307" s="3" t="s">
        <v>20</v>
      </c>
      <c r="C307" s="4">
        <v>2013</v>
      </c>
      <c r="D307" s="3">
        <v>4</v>
      </c>
      <c r="E307" s="3">
        <v>4</v>
      </c>
      <c r="F307" s="3">
        <v>44</v>
      </c>
      <c r="G307" s="8">
        <v>41334</v>
      </c>
      <c r="H307">
        <v>60</v>
      </c>
      <c r="I307">
        <v>90</v>
      </c>
      <c r="J307">
        <v>0.15194835100000001</v>
      </c>
      <c r="L307">
        <v>0.63382184307199996</v>
      </c>
      <c r="M307" s="15">
        <f t="shared" si="20"/>
        <v>1391</v>
      </c>
      <c r="N307" s="15">
        <f t="shared" si="21"/>
        <v>30</v>
      </c>
      <c r="O307" s="15">
        <f t="shared" si="22"/>
        <v>4173000</v>
      </c>
      <c r="P307">
        <f t="shared" si="23"/>
        <v>0</v>
      </c>
      <c r="Q307">
        <f t="shared" si="24"/>
        <v>2.6449385511394556</v>
      </c>
    </row>
    <row r="308" spans="1:21" x14ac:dyDescent="0.25">
      <c r="A308" s="3" t="s">
        <v>19</v>
      </c>
      <c r="B308" s="3" t="s">
        <v>20</v>
      </c>
      <c r="C308" s="4">
        <v>2013</v>
      </c>
      <c r="D308" s="3">
        <v>4</v>
      </c>
      <c r="E308" s="3">
        <v>4</v>
      </c>
      <c r="F308" s="3">
        <v>44</v>
      </c>
      <c r="G308" s="8">
        <v>41334</v>
      </c>
      <c r="H308">
        <v>90</v>
      </c>
      <c r="I308">
        <v>120</v>
      </c>
      <c r="J308">
        <v>0.14094432700000001</v>
      </c>
      <c r="L308">
        <v>0.3416625558054</v>
      </c>
      <c r="M308" s="15">
        <f t="shared" si="20"/>
        <v>1400</v>
      </c>
      <c r="N308" s="15">
        <f t="shared" si="21"/>
        <v>30</v>
      </c>
      <c r="O308" s="15">
        <f t="shared" si="22"/>
        <v>4200000</v>
      </c>
      <c r="P308">
        <f t="shared" si="23"/>
        <v>0</v>
      </c>
      <c r="Q308">
        <f t="shared" si="24"/>
        <v>1.4349827343826798</v>
      </c>
    </row>
    <row r="309" spans="1:21" x14ac:dyDescent="0.25">
      <c r="A309" s="3" t="s">
        <v>19</v>
      </c>
      <c r="B309" s="3" t="s">
        <v>20</v>
      </c>
      <c r="C309" s="4">
        <v>2013</v>
      </c>
      <c r="D309" s="3">
        <v>4</v>
      </c>
      <c r="E309" s="3">
        <v>4</v>
      </c>
      <c r="F309" s="3">
        <v>44</v>
      </c>
      <c r="G309" s="8">
        <v>41334</v>
      </c>
      <c r="H309">
        <v>120</v>
      </c>
      <c r="I309">
        <v>150</v>
      </c>
      <c r="J309">
        <v>0.141699346</v>
      </c>
      <c r="L309">
        <v>0.38210483656800004</v>
      </c>
      <c r="M309" s="15">
        <f t="shared" si="20"/>
        <v>0</v>
      </c>
      <c r="N309" s="15">
        <f t="shared" si="21"/>
        <v>30</v>
      </c>
      <c r="O309" s="15">
        <f t="shared" si="22"/>
        <v>0</v>
      </c>
      <c r="P309">
        <f t="shared" si="23"/>
        <v>0</v>
      </c>
      <c r="Q309">
        <f t="shared" si="24"/>
        <v>0</v>
      </c>
    </row>
    <row r="310" spans="1:21" x14ac:dyDescent="0.25">
      <c r="A310" s="3" t="s">
        <v>19</v>
      </c>
      <c r="B310" s="3" t="s">
        <v>20</v>
      </c>
      <c r="C310" s="4">
        <v>2013</v>
      </c>
      <c r="D310" s="3">
        <v>8</v>
      </c>
      <c r="E310" s="3">
        <v>4</v>
      </c>
      <c r="F310" s="3">
        <v>45</v>
      </c>
      <c r="G310" s="8">
        <v>41334</v>
      </c>
      <c r="H310">
        <v>0</v>
      </c>
      <c r="I310">
        <v>10</v>
      </c>
      <c r="J310">
        <v>0.234935897</v>
      </c>
      <c r="K310">
        <v>1.9299861165418999</v>
      </c>
      <c r="L310">
        <v>1.7648047009359999</v>
      </c>
      <c r="M310" s="15">
        <f t="shared" si="20"/>
        <v>1417</v>
      </c>
      <c r="N310" s="15">
        <f t="shared" si="21"/>
        <v>10</v>
      </c>
      <c r="O310" s="15">
        <f t="shared" si="22"/>
        <v>1417000</v>
      </c>
      <c r="P310">
        <f t="shared" si="23"/>
        <v>2.7347903271398719</v>
      </c>
      <c r="Q310">
        <f t="shared" si="24"/>
        <v>2.5007282612263118</v>
      </c>
      <c r="R310">
        <f>SUM(P310:P316)</f>
        <v>3.8457644719781099</v>
      </c>
      <c r="S310">
        <f>SUM(Q310:Q316)</f>
        <v>11.379334205271366</v>
      </c>
      <c r="T310">
        <v>3.8457644719781099</v>
      </c>
      <c r="U310">
        <v>11.379334205271366</v>
      </c>
    </row>
    <row r="311" spans="1:21" x14ac:dyDescent="0.25">
      <c r="A311" s="3" t="s">
        <v>19</v>
      </c>
      <c r="B311" s="3" t="s">
        <v>20</v>
      </c>
      <c r="C311" s="4">
        <v>2013</v>
      </c>
      <c r="D311" s="3">
        <v>8</v>
      </c>
      <c r="E311" s="3">
        <v>4</v>
      </c>
      <c r="F311" s="3">
        <v>45</v>
      </c>
      <c r="G311" s="8">
        <v>41334</v>
      </c>
      <c r="H311">
        <v>10</v>
      </c>
      <c r="I311">
        <v>20</v>
      </c>
      <c r="J311">
        <v>0.187076044</v>
      </c>
      <c r="K311">
        <v>0.32647318816439996</v>
      </c>
      <c r="L311">
        <v>0.63138682616699993</v>
      </c>
      <c r="M311" s="15">
        <f t="shared" si="20"/>
        <v>1417</v>
      </c>
      <c r="N311" s="15">
        <f t="shared" si="21"/>
        <v>10</v>
      </c>
      <c r="O311" s="15">
        <f t="shared" si="22"/>
        <v>1417000</v>
      </c>
      <c r="P311">
        <f t="shared" si="23"/>
        <v>0.46261250762895473</v>
      </c>
      <c r="Q311">
        <f t="shared" si="24"/>
        <v>0.89467513267863885</v>
      </c>
    </row>
    <row r="312" spans="1:21" x14ac:dyDescent="0.25">
      <c r="A312" s="3" t="s">
        <v>19</v>
      </c>
      <c r="B312" s="3" t="s">
        <v>20</v>
      </c>
      <c r="C312" s="4">
        <v>2013</v>
      </c>
      <c r="D312" s="3">
        <v>8</v>
      </c>
      <c r="E312" s="3">
        <v>4</v>
      </c>
      <c r="F312" s="3">
        <v>45</v>
      </c>
      <c r="G312" s="8">
        <v>41334</v>
      </c>
      <c r="H312">
        <v>20</v>
      </c>
      <c r="I312">
        <v>30</v>
      </c>
      <c r="J312">
        <v>0.16995279099999999</v>
      </c>
      <c r="K312">
        <v>0.45755937700019989</v>
      </c>
      <c r="L312">
        <v>0.61041548640599996</v>
      </c>
      <c r="M312" s="15">
        <f t="shared" si="20"/>
        <v>1417</v>
      </c>
      <c r="N312" s="15">
        <f t="shared" si="21"/>
        <v>10</v>
      </c>
      <c r="O312" s="15">
        <f t="shared" si="22"/>
        <v>1417000</v>
      </c>
      <c r="P312">
        <f t="shared" si="23"/>
        <v>0.64836163720928319</v>
      </c>
      <c r="Q312">
        <f t="shared" si="24"/>
        <v>0.8649587442373019</v>
      </c>
    </row>
    <row r="313" spans="1:21" x14ac:dyDescent="0.25">
      <c r="A313" s="3" t="s">
        <v>19</v>
      </c>
      <c r="B313" s="3" t="s">
        <v>20</v>
      </c>
      <c r="C313" s="4">
        <v>2013</v>
      </c>
      <c r="D313" s="3">
        <v>8</v>
      </c>
      <c r="E313" s="3">
        <v>4</v>
      </c>
      <c r="F313" s="3">
        <v>45</v>
      </c>
      <c r="G313" s="8">
        <v>41334</v>
      </c>
      <c r="H313">
        <v>30</v>
      </c>
      <c r="I313">
        <v>60</v>
      </c>
      <c r="J313">
        <v>0.16066770999999999</v>
      </c>
      <c r="L313">
        <v>0.51466866630399999</v>
      </c>
      <c r="M313" s="15">
        <f t="shared" si="20"/>
        <v>1341</v>
      </c>
      <c r="N313" s="15">
        <f t="shared" si="21"/>
        <v>30</v>
      </c>
      <c r="O313" s="15">
        <f t="shared" si="22"/>
        <v>4023000</v>
      </c>
      <c r="P313">
        <f t="shared" si="23"/>
        <v>0</v>
      </c>
      <c r="Q313">
        <f t="shared" si="24"/>
        <v>2.0705120445409917</v>
      </c>
    </row>
    <row r="314" spans="1:21" x14ac:dyDescent="0.25">
      <c r="A314" s="3" t="s">
        <v>19</v>
      </c>
      <c r="B314" s="3" t="s">
        <v>20</v>
      </c>
      <c r="C314" s="4">
        <v>2013</v>
      </c>
      <c r="D314" s="3">
        <v>8</v>
      </c>
      <c r="E314" s="3">
        <v>4</v>
      </c>
      <c r="F314" s="3">
        <v>45</v>
      </c>
      <c r="G314" s="8">
        <v>41334</v>
      </c>
      <c r="H314">
        <v>60</v>
      </c>
      <c r="I314">
        <v>90</v>
      </c>
      <c r="J314">
        <v>0.13875739600000001</v>
      </c>
      <c r="L314">
        <v>0.37603565091400004</v>
      </c>
      <c r="M314" s="15">
        <f t="shared" si="20"/>
        <v>1391</v>
      </c>
      <c r="N314" s="15">
        <f t="shared" si="21"/>
        <v>30</v>
      </c>
      <c r="O314" s="15">
        <f t="shared" si="22"/>
        <v>4173000</v>
      </c>
      <c r="P314">
        <f t="shared" si="23"/>
        <v>0</v>
      </c>
      <c r="Q314">
        <f t="shared" si="24"/>
        <v>1.5691967712641219</v>
      </c>
    </row>
    <row r="315" spans="1:21" x14ac:dyDescent="0.25">
      <c r="A315" s="3" t="s">
        <v>19</v>
      </c>
      <c r="B315" s="3" t="s">
        <v>20</v>
      </c>
      <c r="C315" s="4">
        <v>2013</v>
      </c>
      <c r="D315" s="3">
        <v>8</v>
      </c>
      <c r="E315" s="3">
        <v>4</v>
      </c>
      <c r="F315" s="3">
        <v>45</v>
      </c>
      <c r="G315" s="8">
        <v>41334</v>
      </c>
      <c r="H315">
        <v>90</v>
      </c>
      <c r="I315">
        <v>120</v>
      </c>
      <c r="J315">
        <v>0.12572694500000001</v>
      </c>
      <c r="L315">
        <v>0.82839601222000003</v>
      </c>
      <c r="M315" s="15">
        <f t="shared" si="20"/>
        <v>1400</v>
      </c>
      <c r="N315" s="15">
        <f t="shared" si="21"/>
        <v>30</v>
      </c>
      <c r="O315" s="15">
        <f t="shared" si="22"/>
        <v>4200000</v>
      </c>
      <c r="P315">
        <f t="shared" si="23"/>
        <v>0</v>
      </c>
      <c r="Q315">
        <f t="shared" si="24"/>
        <v>3.4792632513240003</v>
      </c>
    </row>
    <row r="316" spans="1:21" x14ac:dyDescent="0.25">
      <c r="A316" s="3" t="s">
        <v>19</v>
      </c>
      <c r="B316" s="3" t="s">
        <v>20</v>
      </c>
      <c r="C316" s="4">
        <v>2013</v>
      </c>
      <c r="D316" s="3">
        <v>8</v>
      </c>
      <c r="E316" s="3">
        <v>4</v>
      </c>
      <c r="F316" s="3">
        <v>45</v>
      </c>
      <c r="G316" s="8">
        <v>41334</v>
      </c>
      <c r="H316">
        <v>120</v>
      </c>
      <c r="I316">
        <v>150</v>
      </c>
      <c r="J316">
        <v>0.10655301</v>
      </c>
      <c r="L316">
        <v>0</v>
      </c>
      <c r="M316" s="15">
        <f t="shared" si="20"/>
        <v>0</v>
      </c>
      <c r="N316" s="15">
        <f t="shared" si="21"/>
        <v>30</v>
      </c>
      <c r="O316" s="15">
        <f t="shared" si="22"/>
        <v>0</v>
      </c>
      <c r="P316">
        <f t="shared" si="23"/>
        <v>0</v>
      </c>
      <c r="Q316">
        <f t="shared" si="24"/>
        <v>0</v>
      </c>
    </row>
    <row r="317" spans="1:21" x14ac:dyDescent="0.25">
      <c r="A317" s="3" t="s">
        <v>19</v>
      </c>
      <c r="B317" s="3" t="s">
        <v>20</v>
      </c>
      <c r="C317" s="4">
        <v>2013</v>
      </c>
      <c r="D317" s="3">
        <v>10</v>
      </c>
      <c r="E317" s="3">
        <v>4</v>
      </c>
      <c r="F317" s="3">
        <v>46</v>
      </c>
      <c r="G317" s="8">
        <v>41334</v>
      </c>
      <c r="H317">
        <v>0</v>
      </c>
      <c r="I317">
        <v>10</v>
      </c>
      <c r="J317">
        <v>0.195376099</v>
      </c>
      <c r="K317">
        <v>1.6180519375469999</v>
      </c>
      <c r="L317">
        <v>1.5918090606328499</v>
      </c>
      <c r="M317" s="15">
        <f t="shared" si="20"/>
        <v>1417</v>
      </c>
      <c r="N317" s="15">
        <f t="shared" si="21"/>
        <v>10</v>
      </c>
      <c r="O317" s="15">
        <f t="shared" si="22"/>
        <v>1417000</v>
      </c>
      <c r="P317">
        <f t="shared" si="23"/>
        <v>2.2927795955040988</v>
      </c>
      <c r="Q317">
        <f t="shared" si="24"/>
        <v>2.2555934389167485</v>
      </c>
      <c r="R317">
        <f>SUM(P317:P323)</f>
        <v>3.4905190689510541</v>
      </c>
      <c r="S317">
        <f>SUM(Q317:Q323)</f>
        <v>32.136275576872485</v>
      </c>
      <c r="T317">
        <v>3.4905190689510541</v>
      </c>
      <c r="U317">
        <v>32.136275576872485</v>
      </c>
    </row>
    <row r="318" spans="1:21" x14ac:dyDescent="0.25">
      <c r="A318" s="3" t="s">
        <v>19</v>
      </c>
      <c r="B318" s="3" t="s">
        <v>20</v>
      </c>
      <c r="C318" s="4">
        <v>2013</v>
      </c>
      <c r="D318" s="3">
        <v>10</v>
      </c>
      <c r="E318" s="3">
        <v>4</v>
      </c>
      <c r="F318" s="3">
        <v>46</v>
      </c>
      <c r="G318" s="8">
        <v>41334</v>
      </c>
      <c r="H318">
        <v>10</v>
      </c>
      <c r="I318">
        <v>20</v>
      </c>
      <c r="J318">
        <v>0.16935483900000001</v>
      </c>
      <c r="K318">
        <v>0.4315666666952</v>
      </c>
      <c r="L318">
        <v>0.51188041670050999</v>
      </c>
      <c r="M318" s="15">
        <f t="shared" si="20"/>
        <v>1417</v>
      </c>
      <c r="N318" s="15">
        <f t="shared" si="21"/>
        <v>10</v>
      </c>
      <c r="O318" s="15">
        <f t="shared" si="22"/>
        <v>1417000</v>
      </c>
      <c r="P318">
        <f t="shared" si="23"/>
        <v>0.61152996670709836</v>
      </c>
      <c r="Q318">
        <f t="shared" si="24"/>
        <v>0.7253345504646227</v>
      </c>
    </row>
    <row r="319" spans="1:21" x14ac:dyDescent="0.25">
      <c r="A319" s="3" t="s">
        <v>19</v>
      </c>
      <c r="B319" s="3" t="s">
        <v>20</v>
      </c>
      <c r="C319" s="4">
        <v>2013</v>
      </c>
      <c r="D319" s="3">
        <v>10</v>
      </c>
      <c r="E319" s="3">
        <v>4</v>
      </c>
      <c r="F319" s="3">
        <v>46</v>
      </c>
      <c r="G319" s="8">
        <v>41334</v>
      </c>
      <c r="H319">
        <v>20</v>
      </c>
      <c r="I319">
        <v>30</v>
      </c>
      <c r="J319">
        <v>0.16292495200000001</v>
      </c>
      <c r="K319">
        <v>0.41369760532099997</v>
      </c>
      <c r="L319">
        <v>0.83405644327005002</v>
      </c>
      <c r="M319" s="15">
        <f t="shared" si="20"/>
        <v>1417</v>
      </c>
      <c r="N319" s="15">
        <f t="shared" si="21"/>
        <v>10</v>
      </c>
      <c r="O319" s="15">
        <f t="shared" si="22"/>
        <v>1417000</v>
      </c>
      <c r="P319">
        <f t="shared" si="23"/>
        <v>0.58620950673985683</v>
      </c>
      <c r="Q319">
        <f t="shared" si="24"/>
        <v>1.1818579801136608</v>
      </c>
    </row>
    <row r="320" spans="1:21" x14ac:dyDescent="0.25">
      <c r="A320" s="3" t="s">
        <v>19</v>
      </c>
      <c r="B320" s="3" t="s">
        <v>20</v>
      </c>
      <c r="C320" s="4">
        <v>2013</v>
      </c>
      <c r="D320" s="3">
        <v>10</v>
      </c>
      <c r="E320" s="3">
        <v>4</v>
      </c>
      <c r="F320" s="3">
        <v>46</v>
      </c>
      <c r="G320" s="8">
        <v>41334</v>
      </c>
      <c r="H320">
        <v>30</v>
      </c>
      <c r="I320">
        <v>60</v>
      </c>
      <c r="J320">
        <v>0.15909655</v>
      </c>
      <c r="L320">
        <v>1.3046856903072401</v>
      </c>
      <c r="M320" s="15">
        <f t="shared" si="20"/>
        <v>1341</v>
      </c>
      <c r="N320" s="15">
        <f t="shared" si="21"/>
        <v>30</v>
      </c>
      <c r="O320" s="15">
        <f t="shared" si="22"/>
        <v>4023000</v>
      </c>
      <c r="P320">
        <f t="shared" si="23"/>
        <v>0</v>
      </c>
      <c r="Q320">
        <f t="shared" si="24"/>
        <v>5.248750532106027</v>
      </c>
    </row>
    <row r="321" spans="1:21" x14ac:dyDescent="0.25">
      <c r="A321" s="3" t="s">
        <v>19</v>
      </c>
      <c r="B321" s="3" t="s">
        <v>20</v>
      </c>
      <c r="C321" s="4">
        <v>2013</v>
      </c>
      <c r="D321" s="3">
        <v>10</v>
      </c>
      <c r="E321" s="3">
        <v>4</v>
      </c>
      <c r="F321" s="3">
        <v>46</v>
      </c>
      <c r="G321" s="8">
        <v>41334</v>
      </c>
      <c r="H321">
        <v>60</v>
      </c>
      <c r="I321">
        <v>90</v>
      </c>
      <c r="J321">
        <v>0.142162538</v>
      </c>
      <c r="L321">
        <v>3.1540519321218303</v>
      </c>
      <c r="M321" s="15">
        <f t="shared" si="20"/>
        <v>1391</v>
      </c>
      <c r="N321" s="15">
        <f t="shared" si="21"/>
        <v>30</v>
      </c>
      <c r="O321" s="15">
        <f t="shared" si="22"/>
        <v>4173000</v>
      </c>
      <c r="P321">
        <f t="shared" si="23"/>
        <v>0</v>
      </c>
      <c r="Q321">
        <f t="shared" si="24"/>
        <v>13.161858712744397</v>
      </c>
    </row>
    <row r="322" spans="1:21" x14ac:dyDescent="0.25">
      <c r="A322" s="3" t="s">
        <v>19</v>
      </c>
      <c r="B322" s="3" t="s">
        <v>20</v>
      </c>
      <c r="C322" s="4">
        <v>2013</v>
      </c>
      <c r="D322" s="3">
        <v>10</v>
      </c>
      <c r="E322" s="3">
        <v>4</v>
      </c>
      <c r="F322" s="3">
        <v>46</v>
      </c>
      <c r="G322" s="8">
        <v>41334</v>
      </c>
      <c r="H322">
        <v>90</v>
      </c>
      <c r="I322">
        <v>120</v>
      </c>
      <c r="J322">
        <v>0.12813522399999999</v>
      </c>
      <c r="L322">
        <v>2.2768762767921498</v>
      </c>
      <c r="M322" s="15">
        <f t="shared" ref="M322:M385" si="25">IF(I322=10, 1417, IF(I322=20, 1417, IF(I322=30, 1417, IF(I322=60, 1341, IF(I322=90, 1391, IF(I322=120, 1400, 0))))))</f>
        <v>1400</v>
      </c>
      <c r="N322" s="15">
        <f t="shared" si="21"/>
        <v>30</v>
      </c>
      <c r="O322" s="15">
        <f t="shared" si="22"/>
        <v>4200000</v>
      </c>
      <c r="P322">
        <f t="shared" si="23"/>
        <v>0</v>
      </c>
      <c r="Q322">
        <f t="shared" si="24"/>
        <v>9.5628803625270287</v>
      </c>
    </row>
    <row r="323" spans="1:21" x14ac:dyDescent="0.25">
      <c r="A323" s="3" t="s">
        <v>19</v>
      </c>
      <c r="B323" s="3" t="s">
        <v>20</v>
      </c>
      <c r="C323" s="4">
        <v>2013</v>
      </c>
      <c r="D323" s="3">
        <v>10</v>
      </c>
      <c r="E323" s="3">
        <v>4</v>
      </c>
      <c r="F323" s="3">
        <v>46</v>
      </c>
      <c r="G323" s="8">
        <v>41334</v>
      </c>
      <c r="H323">
        <v>120</v>
      </c>
      <c r="I323">
        <v>150</v>
      </c>
      <c r="J323">
        <v>0.114116095</v>
      </c>
      <c r="L323">
        <v>0.27885990436732999</v>
      </c>
      <c r="M323" s="15">
        <f t="shared" si="25"/>
        <v>0</v>
      </c>
      <c r="N323" s="15">
        <f t="shared" ref="N323:N386" si="26">I323-H323</f>
        <v>30</v>
      </c>
      <c r="O323" s="15">
        <f t="shared" ref="O323:O386" si="27">(N323/100)*10000*M323</f>
        <v>0</v>
      </c>
      <c r="P323">
        <f t="shared" ref="P323:P386" si="28">O323*K323*(1/1000000)</f>
        <v>0</v>
      </c>
      <c r="Q323">
        <f t="shared" ref="Q323:Q386" si="29">O323*L323*(1/1000000)</f>
        <v>0</v>
      </c>
    </row>
    <row r="324" spans="1:21" x14ac:dyDescent="0.25">
      <c r="A324" s="3" t="s">
        <v>19</v>
      </c>
      <c r="B324" s="3" t="s">
        <v>20</v>
      </c>
      <c r="C324" s="4">
        <v>2013</v>
      </c>
      <c r="D324" s="3">
        <v>7</v>
      </c>
      <c r="E324" s="3">
        <v>4</v>
      </c>
      <c r="F324" s="3">
        <v>47</v>
      </c>
      <c r="G324" s="8">
        <v>41334</v>
      </c>
      <c r="H324">
        <v>0</v>
      </c>
      <c r="I324">
        <v>10</v>
      </c>
      <c r="J324">
        <v>0.19393063599999999</v>
      </c>
      <c r="K324">
        <v>1.1040218496048</v>
      </c>
      <c r="L324">
        <v>2.9385278190815396</v>
      </c>
      <c r="M324" s="15">
        <f t="shared" si="25"/>
        <v>1417</v>
      </c>
      <c r="N324" s="15">
        <f t="shared" si="26"/>
        <v>10</v>
      </c>
      <c r="O324" s="15">
        <f t="shared" si="27"/>
        <v>1417000</v>
      </c>
      <c r="P324">
        <f t="shared" si="28"/>
        <v>1.5643989608900015</v>
      </c>
      <c r="Q324">
        <f t="shared" si="29"/>
        <v>4.1638939196385412</v>
      </c>
      <c r="R324">
        <f>SUM(P324:P330)</f>
        <v>2.4409692830503809</v>
      </c>
      <c r="S324">
        <f>SUM(Q324:Q330)</f>
        <v>16.918080428160135</v>
      </c>
      <c r="T324">
        <v>2.4409692830503809</v>
      </c>
      <c r="U324">
        <v>16.918080428160135</v>
      </c>
    </row>
    <row r="325" spans="1:21" x14ac:dyDescent="0.25">
      <c r="A325" s="3" t="s">
        <v>19</v>
      </c>
      <c r="B325" s="3" t="s">
        <v>20</v>
      </c>
      <c r="C325" s="4">
        <v>2013</v>
      </c>
      <c r="D325" s="3">
        <v>7</v>
      </c>
      <c r="E325" s="3">
        <v>4</v>
      </c>
      <c r="F325" s="3">
        <v>47</v>
      </c>
      <c r="G325" s="8">
        <v>41334</v>
      </c>
      <c r="H325">
        <v>10</v>
      </c>
      <c r="I325">
        <v>20</v>
      </c>
      <c r="J325">
        <v>0.171968649</v>
      </c>
      <c r="K325">
        <v>0.21231719686799996</v>
      </c>
      <c r="L325">
        <v>0.74578942985561991</v>
      </c>
      <c r="M325" s="15">
        <f t="shared" si="25"/>
        <v>1417</v>
      </c>
      <c r="N325" s="15">
        <f t="shared" si="26"/>
        <v>10</v>
      </c>
      <c r="O325" s="15">
        <f t="shared" si="27"/>
        <v>1417000</v>
      </c>
      <c r="P325">
        <f t="shared" si="28"/>
        <v>0.30085346796195594</v>
      </c>
      <c r="Q325">
        <f t="shared" si="29"/>
        <v>1.0567836221054132</v>
      </c>
    </row>
    <row r="326" spans="1:21" x14ac:dyDescent="0.25">
      <c r="A326" s="3" t="s">
        <v>19</v>
      </c>
      <c r="B326" s="3" t="s">
        <v>20</v>
      </c>
      <c r="C326" s="4">
        <v>2013</v>
      </c>
      <c r="D326" s="3">
        <v>7</v>
      </c>
      <c r="E326" s="3">
        <v>4</v>
      </c>
      <c r="F326" s="3">
        <v>47</v>
      </c>
      <c r="G326" s="8">
        <v>41334</v>
      </c>
      <c r="H326">
        <v>20</v>
      </c>
      <c r="I326">
        <v>30</v>
      </c>
      <c r="J326">
        <v>0.169197397</v>
      </c>
      <c r="K326">
        <v>0.4062927693708</v>
      </c>
      <c r="L326">
        <v>0.84449413961153996</v>
      </c>
      <c r="M326" s="15">
        <f t="shared" si="25"/>
        <v>1417</v>
      </c>
      <c r="N326" s="15">
        <f t="shared" si="26"/>
        <v>10</v>
      </c>
      <c r="O326" s="15">
        <f t="shared" si="27"/>
        <v>1417000</v>
      </c>
      <c r="P326">
        <f t="shared" si="28"/>
        <v>0.57571685419842356</v>
      </c>
      <c r="Q326">
        <f t="shared" si="29"/>
        <v>1.1966481958295521</v>
      </c>
    </row>
    <row r="327" spans="1:21" x14ac:dyDescent="0.25">
      <c r="A327" s="3" t="s">
        <v>19</v>
      </c>
      <c r="B327" s="3" t="s">
        <v>20</v>
      </c>
      <c r="C327" s="4">
        <v>2013</v>
      </c>
      <c r="D327" s="3">
        <v>7</v>
      </c>
      <c r="E327" s="3">
        <v>4</v>
      </c>
      <c r="F327" s="3">
        <v>47</v>
      </c>
      <c r="G327" s="8">
        <v>41334</v>
      </c>
      <c r="H327">
        <v>30</v>
      </c>
      <c r="I327">
        <v>60</v>
      </c>
      <c r="J327">
        <v>0.15940254700000001</v>
      </c>
      <c r="L327">
        <v>0.26413374671569995</v>
      </c>
      <c r="M327" s="15">
        <f t="shared" si="25"/>
        <v>1341</v>
      </c>
      <c r="N327" s="15">
        <f t="shared" si="26"/>
        <v>30</v>
      </c>
      <c r="O327" s="15">
        <f t="shared" si="27"/>
        <v>4023000</v>
      </c>
      <c r="P327">
        <f t="shared" si="28"/>
        <v>0</v>
      </c>
      <c r="Q327">
        <f t="shared" si="29"/>
        <v>1.0626100630372608</v>
      </c>
    </row>
    <row r="328" spans="1:21" x14ac:dyDescent="0.25">
      <c r="A328" s="3" t="s">
        <v>19</v>
      </c>
      <c r="B328" s="3" t="s">
        <v>20</v>
      </c>
      <c r="C328" s="4">
        <v>2013</v>
      </c>
      <c r="D328" s="3">
        <v>7</v>
      </c>
      <c r="E328" s="3">
        <v>4</v>
      </c>
      <c r="F328" s="3">
        <v>47</v>
      </c>
      <c r="G328" s="8">
        <v>41334</v>
      </c>
      <c r="H328">
        <v>60</v>
      </c>
      <c r="I328">
        <v>90</v>
      </c>
      <c r="J328">
        <v>0.141681901</v>
      </c>
      <c r="L328">
        <v>0.92354999233018997</v>
      </c>
      <c r="M328" s="15">
        <f t="shared" si="25"/>
        <v>1391</v>
      </c>
      <c r="N328" s="15">
        <f t="shared" si="26"/>
        <v>30</v>
      </c>
      <c r="O328" s="15">
        <f t="shared" si="27"/>
        <v>4173000</v>
      </c>
      <c r="P328">
        <f t="shared" si="28"/>
        <v>0</v>
      </c>
      <c r="Q328">
        <f t="shared" si="29"/>
        <v>3.8539741179938827</v>
      </c>
    </row>
    <row r="329" spans="1:21" x14ac:dyDescent="0.25">
      <c r="A329" s="3" t="s">
        <v>19</v>
      </c>
      <c r="B329" s="3" t="s">
        <v>20</v>
      </c>
      <c r="C329" s="4">
        <v>2013</v>
      </c>
      <c r="D329" s="3">
        <v>7</v>
      </c>
      <c r="E329" s="3">
        <v>4</v>
      </c>
      <c r="F329" s="3">
        <v>47</v>
      </c>
      <c r="G329" s="8">
        <v>41334</v>
      </c>
      <c r="H329">
        <v>90</v>
      </c>
      <c r="I329">
        <v>120</v>
      </c>
      <c r="J329">
        <v>0.124134749</v>
      </c>
      <c r="L329">
        <v>1.3295644070370201</v>
      </c>
      <c r="M329" s="15">
        <f t="shared" si="25"/>
        <v>1400</v>
      </c>
      <c r="N329" s="15">
        <f t="shared" si="26"/>
        <v>30</v>
      </c>
      <c r="O329" s="15">
        <f t="shared" si="27"/>
        <v>4200000</v>
      </c>
      <c r="P329">
        <f t="shared" si="28"/>
        <v>0</v>
      </c>
      <c r="Q329">
        <f t="shared" si="29"/>
        <v>5.5841705095554843</v>
      </c>
    </row>
    <row r="330" spans="1:21" x14ac:dyDescent="0.25">
      <c r="A330" s="3" t="s">
        <v>19</v>
      </c>
      <c r="B330" s="3" t="s">
        <v>20</v>
      </c>
      <c r="C330" s="4">
        <v>2013</v>
      </c>
      <c r="D330" s="3">
        <v>7</v>
      </c>
      <c r="E330" s="3">
        <v>4</v>
      </c>
      <c r="F330" s="3">
        <v>47</v>
      </c>
      <c r="G330" s="8">
        <v>41334</v>
      </c>
      <c r="H330">
        <v>120</v>
      </c>
      <c r="I330">
        <v>150</v>
      </c>
      <c r="J330">
        <v>0.106265779</v>
      </c>
      <c r="L330">
        <v>0.29345841711298004</v>
      </c>
      <c r="M330" s="15">
        <f t="shared" si="25"/>
        <v>0</v>
      </c>
      <c r="N330" s="15">
        <f t="shared" si="26"/>
        <v>30</v>
      </c>
      <c r="O330" s="15">
        <f t="shared" si="27"/>
        <v>0</v>
      </c>
      <c r="P330">
        <f t="shared" si="28"/>
        <v>0</v>
      </c>
      <c r="Q330">
        <f t="shared" si="29"/>
        <v>0</v>
      </c>
    </row>
    <row r="331" spans="1:21" x14ac:dyDescent="0.25">
      <c r="A331" s="3" t="s">
        <v>19</v>
      </c>
      <c r="B331" s="3" t="s">
        <v>20</v>
      </c>
      <c r="C331" s="4">
        <v>2013</v>
      </c>
      <c r="D331" s="3">
        <v>5</v>
      </c>
      <c r="E331" s="3">
        <v>4</v>
      </c>
      <c r="F331" s="3">
        <v>48</v>
      </c>
      <c r="G331" s="8">
        <v>41334</v>
      </c>
      <c r="H331">
        <v>0</v>
      </c>
      <c r="I331">
        <v>10</v>
      </c>
      <c r="J331">
        <v>0.16565305499999999</v>
      </c>
      <c r="K331">
        <v>5.0361016461221997</v>
      </c>
      <c r="L331">
        <v>2.5614958008600004</v>
      </c>
      <c r="M331" s="15">
        <f t="shared" si="25"/>
        <v>1417</v>
      </c>
      <c r="N331" s="15">
        <f t="shared" si="26"/>
        <v>10</v>
      </c>
      <c r="O331" s="15">
        <f t="shared" si="27"/>
        <v>1417000</v>
      </c>
      <c r="P331">
        <f t="shared" si="28"/>
        <v>7.1361560325551574</v>
      </c>
      <c r="Q331">
        <f t="shared" si="29"/>
        <v>3.6296395498186205</v>
      </c>
      <c r="R331">
        <f>SUM(P331:P337)</f>
        <v>8.8949748395037016</v>
      </c>
      <c r="S331">
        <f>SUM(Q331:Q337)</f>
        <v>81.303443747196027</v>
      </c>
      <c r="T331">
        <v>8.8949748395037016</v>
      </c>
      <c r="U331">
        <v>81.303443747196027</v>
      </c>
    </row>
    <row r="332" spans="1:21" x14ac:dyDescent="0.25">
      <c r="A332" s="3" t="s">
        <v>19</v>
      </c>
      <c r="B332" s="3" t="s">
        <v>20</v>
      </c>
      <c r="C332" s="4">
        <v>2013</v>
      </c>
      <c r="D332" s="3">
        <v>5</v>
      </c>
      <c r="E332" s="3">
        <v>4</v>
      </c>
      <c r="F332" s="3">
        <v>48</v>
      </c>
      <c r="G332" s="8">
        <v>41334</v>
      </c>
      <c r="H332">
        <v>10</v>
      </c>
      <c r="I332">
        <v>20</v>
      </c>
      <c r="J332">
        <v>0.154833639</v>
      </c>
      <c r="K332">
        <v>0.3228316304199999</v>
      </c>
      <c r="L332">
        <v>0.78969583441199998</v>
      </c>
      <c r="M332" s="15">
        <f t="shared" si="25"/>
        <v>1417</v>
      </c>
      <c r="N332" s="15">
        <f t="shared" si="26"/>
        <v>10</v>
      </c>
      <c r="O332" s="15">
        <f t="shared" si="27"/>
        <v>1417000</v>
      </c>
      <c r="P332">
        <f t="shared" si="28"/>
        <v>0.45745242030513983</v>
      </c>
      <c r="Q332">
        <f t="shared" si="29"/>
        <v>1.1189989973618037</v>
      </c>
    </row>
    <row r="333" spans="1:21" x14ac:dyDescent="0.25">
      <c r="A333" s="3" t="s">
        <v>19</v>
      </c>
      <c r="B333" s="3" t="s">
        <v>20</v>
      </c>
      <c r="C333" s="4">
        <v>2013</v>
      </c>
      <c r="D333" s="3">
        <v>5</v>
      </c>
      <c r="E333" s="3">
        <v>4</v>
      </c>
      <c r="F333" s="3">
        <v>48</v>
      </c>
      <c r="G333" s="8">
        <v>41334</v>
      </c>
      <c r="H333">
        <v>20</v>
      </c>
      <c r="I333">
        <v>30</v>
      </c>
      <c r="J333">
        <v>0.155941255</v>
      </c>
      <c r="K333">
        <v>0.91839547398970001</v>
      </c>
      <c r="L333">
        <v>0.56187703606299999</v>
      </c>
      <c r="M333" s="15">
        <f t="shared" si="25"/>
        <v>1417</v>
      </c>
      <c r="N333" s="15">
        <f t="shared" si="26"/>
        <v>10</v>
      </c>
      <c r="O333" s="15">
        <f t="shared" si="27"/>
        <v>1417000</v>
      </c>
      <c r="P333">
        <f t="shared" si="28"/>
        <v>1.3013663866434049</v>
      </c>
      <c r="Q333">
        <f t="shared" si="29"/>
        <v>0.79617976010127089</v>
      </c>
    </row>
    <row r="334" spans="1:21" x14ac:dyDescent="0.25">
      <c r="A334" s="3" t="s">
        <v>19</v>
      </c>
      <c r="B334" s="3" t="s">
        <v>20</v>
      </c>
      <c r="C334" s="4">
        <v>2013</v>
      </c>
      <c r="D334" s="3">
        <v>5</v>
      </c>
      <c r="E334" s="3">
        <v>4</v>
      </c>
      <c r="F334" s="3">
        <v>48</v>
      </c>
      <c r="G334" s="8">
        <v>41334</v>
      </c>
      <c r="H334">
        <v>30</v>
      </c>
      <c r="I334">
        <v>60</v>
      </c>
      <c r="J334">
        <v>0.15310206800000001</v>
      </c>
      <c r="L334">
        <v>2.6176624415040002</v>
      </c>
      <c r="M334" s="15">
        <f t="shared" si="25"/>
        <v>1341</v>
      </c>
      <c r="N334" s="15">
        <f t="shared" si="26"/>
        <v>30</v>
      </c>
      <c r="O334" s="15">
        <f t="shared" si="27"/>
        <v>4023000</v>
      </c>
      <c r="P334">
        <f t="shared" si="28"/>
        <v>0</v>
      </c>
      <c r="Q334">
        <f t="shared" si="29"/>
        <v>10.530856002170593</v>
      </c>
    </row>
    <row r="335" spans="1:21" x14ac:dyDescent="0.25">
      <c r="A335" s="3" t="s">
        <v>19</v>
      </c>
      <c r="B335" s="3" t="s">
        <v>20</v>
      </c>
      <c r="C335" s="4">
        <v>2013</v>
      </c>
      <c r="D335" s="3">
        <v>5</v>
      </c>
      <c r="E335" s="3">
        <v>4</v>
      </c>
      <c r="F335" s="3">
        <v>48</v>
      </c>
      <c r="G335" s="8">
        <v>41334</v>
      </c>
      <c r="H335">
        <v>60</v>
      </c>
      <c r="I335">
        <v>90</v>
      </c>
      <c r="J335">
        <v>0.149932341</v>
      </c>
      <c r="L335">
        <v>8.1531732067499991</v>
      </c>
      <c r="M335" s="15">
        <f t="shared" si="25"/>
        <v>1391</v>
      </c>
      <c r="N335" s="15">
        <f t="shared" si="26"/>
        <v>30</v>
      </c>
      <c r="O335" s="15">
        <f t="shared" si="27"/>
        <v>4173000</v>
      </c>
      <c r="P335">
        <f t="shared" si="28"/>
        <v>0</v>
      </c>
      <c r="Q335">
        <f t="shared" si="29"/>
        <v>34.023191791767744</v>
      </c>
    </row>
    <row r="336" spans="1:21" x14ac:dyDescent="0.25">
      <c r="A336" s="3" t="s">
        <v>19</v>
      </c>
      <c r="B336" s="3" t="s">
        <v>20</v>
      </c>
      <c r="C336" s="4">
        <v>2013</v>
      </c>
      <c r="D336" s="3">
        <v>5</v>
      </c>
      <c r="E336" s="3">
        <v>4</v>
      </c>
      <c r="F336" s="3">
        <v>48</v>
      </c>
      <c r="G336" s="8">
        <v>41334</v>
      </c>
      <c r="H336">
        <v>90</v>
      </c>
      <c r="I336">
        <v>120</v>
      </c>
      <c r="J336">
        <v>0.14902942999999999</v>
      </c>
      <c r="L336">
        <v>7.4296613442799995</v>
      </c>
      <c r="M336" s="15">
        <f t="shared" si="25"/>
        <v>1400</v>
      </c>
      <c r="N336" s="15">
        <f t="shared" si="26"/>
        <v>30</v>
      </c>
      <c r="O336" s="15">
        <f t="shared" si="27"/>
        <v>4200000</v>
      </c>
      <c r="P336">
        <f t="shared" si="28"/>
        <v>0</v>
      </c>
      <c r="Q336">
        <f t="shared" si="29"/>
        <v>31.204577645975998</v>
      </c>
    </row>
    <row r="337" spans="1:21" x14ac:dyDescent="0.25">
      <c r="A337" s="3" t="s">
        <v>19</v>
      </c>
      <c r="B337" s="3" t="s">
        <v>20</v>
      </c>
      <c r="C337" s="4">
        <v>2013</v>
      </c>
      <c r="D337" s="3">
        <v>5</v>
      </c>
      <c r="E337" s="3">
        <v>4</v>
      </c>
      <c r="F337" s="3">
        <v>48</v>
      </c>
      <c r="G337" s="8">
        <v>41334</v>
      </c>
      <c r="H337">
        <v>120</v>
      </c>
      <c r="I337">
        <v>150</v>
      </c>
      <c r="J337">
        <v>0.14144084600000001</v>
      </c>
      <c r="L337">
        <v>3.217620951747</v>
      </c>
      <c r="M337" s="15">
        <f t="shared" si="25"/>
        <v>0</v>
      </c>
      <c r="N337" s="15">
        <f t="shared" si="26"/>
        <v>30</v>
      </c>
      <c r="O337" s="15">
        <f t="shared" si="27"/>
        <v>0</v>
      </c>
      <c r="P337">
        <f t="shared" si="28"/>
        <v>0</v>
      </c>
      <c r="Q337">
        <f t="shared" si="29"/>
        <v>0</v>
      </c>
    </row>
    <row r="338" spans="1:21" x14ac:dyDescent="0.25">
      <c r="A338" s="3" t="s">
        <v>19</v>
      </c>
      <c r="B338" s="3" t="s">
        <v>20</v>
      </c>
      <c r="C338" s="4">
        <v>2013</v>
      </c>
      <c r="D338" s="3">
        <v>3</v>
      </c>
      <c r="E338" s="3">
        <v>4</v>
      </c>
      <c r="F338" s="3">
        <v>49</v>
      </c>
      <c r="G338" s="8">
        <v>41334</v>
      </c>
      <c r="H338">
        <v>0</v>
      </c>
      <c r="I338">
        <v>10</v>
      </c>
      <c r="J338">
        <v>0.209865733</v>
      </c>
      <c r="K338">
        <v>1.2266272815872001</v>
      </c>
      <c r="L338">
        <v>1.5780749012645596</v>
      </c>
      <c r="M338" s="15">
        <f t="shared" si="25"/>
        <v>1417</v>
      </c>
      <c r="N338" s="15">
        <f t="shared" si="26"/>
        <v>10</v>
      </c>
      <c r="O338" s="15">
        <f t="shared" si="27"/>
        <v>1417000</v>
      </c>
      <c r="P338">
        <f t="shared" si="28"/>
        <v>1.7381308580090626</v>
      </c>
      <c r="Q338">
        <f t="shared" si="29"/>
        <v>2.2361321350918808</v>
      </c>
      <c r="R338">
        <f>SUM(P338:P344)</f>
        <v>2.2525941939780787</v>
      </c>
      <c r="S338">
        <f>SUM(Q338:Q344)</f>
        <v>10.218748056432069</v>
      </c>
      <c r="T338">
        <v>2.2525941939780787</v>
      </c>
      <c r="U338">
        <v>10.218748056432069</v>
      </c>
    </row>
    <row r="339" spans="1:21" x14ac:dyDescent="0.25">
      <c r="A339" s="3" t="s">
        <v>19</v>
      </c>
      <c r="B339" s="3" t="s">
        <v>20</v>
      </c>
      <c r="C339" s="4">
        <v>2013</v>
      </c>
      <c r="D339" s="3">
        <v>3</v>
      </c>
      <c r="E339" s="3">
        <v>4</v>
      </c>
      <c r="F339" s="3">
        <v>49</v>
      </c>
      <c r="G339" s="8">
        <v>41334</v>
      </c>
      <c r="H339">
        <v>10</v>
      </c>
      <c r="I339">
        <v>20</v>
      </c>
      <c r="J339">
        <v>0.175257732</v>
      </c>
      <c r="K339">
        <v>0.29164948451</v>
      </c>
      <c r="L339">
        <v>0.48454391748244002</v>
      </c>
      <c r="M339" s="15">
        <f t="shared" si="25"/>
        <v>1417</v>
      </c>
      <c r="N339" s="15">
        <f t="shared" si="26"/>
        <v>10</v>
      </c>
      <c r="O339" s="15">
        <f t="shared" si="27"/>
        <v>1417000</v>
      </c>
      <c r="P339">
        <f t="shared" si="28"/>
        <v>0.41326731955066998</v>
      </c>
      <c r="Q339">
        <f t="shared" si="29"/>
        <v>0.68659873107261749</v>
      </c>
    </row>
    <row r="340" spans="1:21" x14ac:dyDescent="0.25">
      <c r="A340" s="3" t="s">
        <v>19</v>
      </c>
      <c r="B340" s="3" t="s">
        <v>20</v>
      </c>
      <c r="C340" s="4">
        <v>2013</v>
      </c>
      <c r="D340" s="3">
        <v>3</v>
      </c>
      <c r="E340" s="3">
        <v>4</v>
      </c>
      <c r="F340" s="3">
        <v>49</v>
      </c>
      <c r="G340" s="8">
        <v>41334</v>
      </c>
      <c r="H340">
        <v>20</v>
      </c>
      <c r="I340">
        <v>30</v>
      </c>
      <c r="J340">
        <v>0.16695609</v>
      </c>
      <c r="K340">
        <v>7.141567848859999E-2</v>
      </c>
      <c r="L340">
        <v>0.41053956584678997</v>
      </c>
      <c r="M340" s="15">
        <f t="shared" si="25"/>
        <v>1417</v>
      </c>
      <c r="N340" s="15">
        <f t="shared" si="26"/>
        <v>10</v>
      </c>
      <c r="O340" s="15">
        <f t="shared" si="27"/>
        <v>1417000</v>
      </c>
      <c r="P340">
        <f t="shared" si="28"/>
        <v>0.10119601641834619</v>
      </c>
      <c r="Q340">
        <f t="shared" si="29"/>
        <v>0.58173456480490138</v>
      </c>
    </row>
    <row r="341" spans="1:21" x14ac:dyDescent="0.25">
      <c r="A341" s="3" t="s">
        <v>19</v>
      </c>
      <c r="B341" s="3" t="s">
        <v>20</v>
      </c>
      <c r="C341" s="4">
        <v>2013</v>
      </c>
      <c r="D341" s="3">
        <v>3</v>
      </c>
      <c r="E341" s="3">
        <v>4</v>
      </c>
      <c r="F341" s="3">
        <v>49</v>
      </c>
      <c r="G341" s="8">
        <v>41334</v>
      </c>
      <c r="H341">
        <v>30</v>
      </c>
      <c r="I341">
        <v>60</v>
      </c>
      <c r="J341">
        <v>0.15718489499999999</v>
      </c>
      <c r="L341">
        <v>0.44425730874106001</v>
      </c>
      <c r="M341" s="15">
        <f t="shared" si="25"/>
        <v>1341</v>
      </c>
      <c r="N341" s="15">
        <f t="shared" si="26"/>
        <v>30</v>
      </c>
      <c r="O341" s="15">
        <f t="shared" si="27"/>
        <v>4023000</v>
      </c>
      <c r="P341">
        <f t="shared" si="28"/>
        <v>0</v>
      </c>
      <c r="Q341">
        <f t="shared" si="29"/>
        <v>1.7872471530652845</v>
      </c>
    </row>
    <row r="342" spans="1:21" x14ac:dyDescent="0.25">
      <c r="A342" s="3" t="s">
        <v>19</v>
      </c>
      <c r="B342" s="3" t="s">
        <v>20</v>
      </c>
      <c r="C342" s="4">
        <v>2013</v>
      </c>
      <c r="D342" s="3">
        <v>3</v>
      </c>
      <c r="E342" s="3">
        <v>4</v>
      </c>
      <c r="F342" s="3">
        <v>49</v>
      </c>
      <c r="G342" s="8">
        <v>41334</v>
      </c>
      <c r="H342">
        <v>60</v>
      </c>
      <c r="I342">
        <v>90</v>
      </c>
      <c r="J342">
        <v>0.14020028600000001</v>
      </c>
      <c r="L342">
        <v>0.52593297333435995</v>
      </c>
      <c r="M342" s="15">
        <f t="shared" si="25"/>
        <v>1391</v>
      </c>
      <c r="N342" s="15">
        <f t="shared" si="26"/>
        <v>30</v>
      </c>
      <c r="O342" s="15">
        <f t="shared" si="27"/>
        <v>4173000</v>
      </c>
      <c r="P342">
        <f t="shared" si="28"/>
        <v>0</v>
      </c>
      <c r="Q342">
        <f t="shared" si="29"/>
        <v>2.1947182977242843</v>
      </c>
    </row>
    <row r="343" spans="1:21" x14ac:dyDescent="0.25">
      <c r="A343" s="3" t="s">
        <v>19</v>
      </c>
      <c r="B343" s="3" t="s">
        <v>20</v>
      </c>
      <c r="C343" s="4">
        <v>2013</v>
      </c>
      <c r="D343" s="3">
        <v>3</v>
      </c>
      <c r="E343" s="3">
        <v>4</v>
      </c>
      <c r="F343" s="3">
        <v>49</v>
      </c>
      <c r="G343" s="8">
        <v>41334</v>
      </c>
      <c r="H343">
        <v>90</v>
      </c>
      <c r="I343">
        <v>120</v>
      </c>
      <c r="J343">
        <v>0.115786971</v>
      </c>
      <c r="L343">
        <v>0.65055170825550013</v>
      </c>
      <c r="M343" s="15">
        <f t="shared" si="25"/>
        <v>1400</v>
      </c>
      <c r="N343" s="15">
        <f t="shared" si="26"/>
        <v>30</v>
      </c>
      <c r="O343" s="15">
        <f t="shared" si="27"/>
        <v>4200000</v>
      </c>
      <c r="P343">
        <f t="shared" si="28"/>
        <v>0</v>
      </c>
      <c r="Q343">
        <f t="shared" si="29"/>
        <v>2.7323171746731005</v>
      </c>
    </row>
    <row r="344" spans="1:21" x14ac:dyDescent="0.25">
      <c r="A344" s="3" t="s">
        <v>19</v>
      </c>
      <c r="B344" s="3" t="s">
        <v>20</v>
      </c>
      <c r="C344" s="4">
        <v>2013</v>
      </c>
      <c r="D344" s="3">
        <v>3</v>
      </c>
      <c r="E344" s="3">
        <v>4</v>
      </c>
      <c r="F344" s="3">
        <v>49</v>
      </c>
      <c r="G344" s="8">
        <v>41334</v>
      </c>
      <c r="H344">
        <v>120</v>
      </c>
      <c r="I344">
        <v>150</v>
      </c>
      <c r="J344">
        <v>7.9623823999999996E-2</v>
      </c>
      <c r="L344">
        <v>0.13702122883017998</v>
      </c>
      <c r="M344" s="15">
        <f t="shared" si="25"/>
        <v>0</v>
      </c>
      <c r="N344" s="15">
        <f t="shared" si="26"/>
        <v>30</v>
      </c>
      <c r="O344" s="15">
        <f t="shared" si="27"/>
        <v>0</v>
      </c>
      <c r="P344">
        <f t="shared" si="28"/>
        <v>0</v>
      </c>
      <c r="Q344">
        <f t="shared" si="29"/>
        <v>0</v>
      </c>
    </row>
    <row r="345" spans="1:21" x14ac:dyDescent="0.25">
      <c r="A345" s="3" t="s">
        <v>19</v>
      </c>
      <c r="B345" s="3" t="s">
        <v>20</v>
      </c>
      <c r="C345" s="4">
        <v>2013</v>
      </c>
      <c r="D345" s="3">
        <v>9</v>
      </c>
      <c r="E345" s="3">
        <v>4</v>
      </c>
      <c r="F345" s="3">
        <v>50</v>
      </c>
      <c r="G345" s="8">
        <v>41334</v>
      </c>
      <c r="H345">
        <v>0</v>
      </c>
      <c r="I345">
        <v>10</v>
      </c>
      <c r="J345">
        <v>0.19661242100000001</v>
      </c>
      <c r="K345">
        <v>2.1227509796863999</v>
      </c>
      <c r="L345">
        <v>3.9155323429747702</v>
      </c>
      <c r="M345" s="15">
        <f t="shared" si="25"/>
        <v>1417</v>
      </c>
      <c r="N345" s="15">
        <f t="shared" si="26"/>
        <v>10</v>
      </c>
      <c r="O345" s="15">
        <f t="shared" si="27"/>
        <v>1417000</v>
      </c>
      <c r="P345">
        <f t="shared" si="28"/>
        <v>3.0079381382156285</v>
      </c>
      <c r="Q345">
        <f t="shared" si="29"/>
        <v>5.5483093299952495</v>
      </c>
      <c r="R345">
        <f>SUM(P345:P351)</f>
        <v>4.5764754689201439</v>
      </c>
      <c r="S345">
        <f>SUM(Q345:Q351)</f>
        <v>19.127691265829206</v>
      </c>
      <c r="T345">
        <v>4.5764754689201439</v>
      </c>
      <c r="U345">
        <v>19.127691265829206</v>
      </c>
    </row>
    <row r="346" spans="1:21" x14ac:dyDescent="0.25">
      <c r="A346" s="3" t="s">
        <v>19</v>
      </c>
      <c r="B346" s="3" t="s">
        <v>20</v>
      </c>
      <c r="C346" s="4">
        <v>2013</v>
      </c>
      <c r="D346" s="3">
        <v>9</v>
      </c>
      <c r="E346" s="3">
        <v>4</v>
      </c>
      <c r="F346" s="3">
        <v>50</v>
      </c>
      <c r="G346" s="8">
        <v>41334</v>
      </c>
      <c r="H346">
        <v>10</v>
      </c>
      <c r="I346">
        <v>20</v>
      </c>
      <c r="J346">
        <v>0.171571697</v>
      </c>
      <c r="K346">
        <v>0.47297207262240004</v>
      </c>
      <c r="L346">
        <v>1.1295240106120201</v>
      </c>
      <c r="M346" s="15">
        <f t="shared" si="25"/>
        <v>1417</v>
      </c>
      <c r="N346" s="15">
        <f t="shared" si="26"/>
        <v>10</v>
      </c>
      <c r="O346" s="15">
        <f t="shared" si="27"/>
        <v>1417000</v>
      </c>
      <c r="P346">
        <f t="shared" si="28"/>
        <v>0.67020142690594087</v>
      </c>
      <c r="Q346">
        <f t="shared" si="29"/>
        <v>1.6005355230372325</v>
      </c>
    </row>
    <row r="347" spans="1:21" x14ac:dyDescent="0.25">
      <c r="A347" s="3" t="s">
        <v>19</v>
      </c>
      <c r="B347" s="3" t="s">
        <v>20</v>
      </c>
      <c r="C347" s="4">
        <v>2013</v>
      </c>
      <c r="D347" s="3">
        <v>9</v>
      </c>
      <c r="E347" s="3">
        <v>4</v>
      </c>
      <c r="F347" s="3">
        <v>50</v>
      </c>
      <c r="G347" s="8">
        <v>41334</v>
      </c>
      <c r="H347">
        <v>20</v>
      </c>
      <c r="I347">
        <v>30</v>
      </c>
      <c r="J347">
        <v>0.16277372300000001</v>
      </c>
      <c r="K347">
        <v>0.63397029202439992</v>
      </c>
      <c r="L347">
        <v>1.35472340522402</v>
      </c>
      <c r="M347" s="15">
        <f t="shared" si="25"/>
        <v>1417</v>
      </c>
      <c r="N347" s="15">
        <f t="shared" si="26"/>
        <v>10</v>
      </c>
      <c r="O347" s="15">
        <f t="shared" si="27"/>
        <v>1417000</v>
      </c>
      <c r="P347">
        <f t="shared" si="28"/>
        <v>0.89833590379857464</v>
      </c>
      <c r="Q347">
        <f t="shared" si="29"/>
        <v>1.9196430652024363</v>
      </c>
    </row>
    <row r="348" spans="1:21" x14ac:dyDescent="0.25">
      <c r="A348" s="3" t="s">
        <v>19</v>
      </c>
      <c r="B348" s="3" t="s">
        <v>20</v>
      </c>
      <c r="C348" s="4">
        <v>2013</v>
      </c>
      <c r="D348" s="3">
        <v>9</v>
      </c>
      <c r="E348" s="3">
        <v>4</v>
      </c>
      <c r="F348" s="3">
        <v>50</v>
      </c>
      <c r="G348" s="8">
        <v>41334</v>
      </c>
      <c r="H348">
        <v>30</v>
      </c>
      <c r="I348">
        <v>60</v>
      </c>
      <c r="J348">
        <v>0.15852490399999999</v>
      </c>
      <c r="L348">
        <v>0.55107074791264998</v>
      </c>
      <c r="M348" s="15">
        <f t="shared" si="25"/>
        <v>1341</v>
      </c>
      <c r="N348" s="15">
        <f t="shared" si="26"/>
        <v>30</v>
      </c>
      <c r="O348" s="15">
        <f t="shared" si="27"/>
        <v>4023000</v>
      </c>
      <c r="P348">
        <f t="shared" si="28"/>
        <v>0</v>
      </c>
      <c r="Q348">
        <f t="shared" si="29"/>
        <v>2.2169576188525908</v>
      </c>
    </row>
    <row r="349" spans="1:21" x14ac:dyDescent="0.25">
      <c r="A349" s="3" t="s">
        <v>19</v>
      </c>
      <c r="B349" s="3" t="s">
        <v>20</v>
      </c>
      <c r="C349" s="4">
        <v>2013</v>
      </c>
      <c r="D349" s="3">
        <v>9</v>
      </c>
      <c r="E349" s="3">
        <v>4</v>
      </c>
      <c r="F349" s="3">
        <v>50</v>
      </c>
      <c r="G349" s="8">
        <v>41334</v>
      </c>
      <c r="H349">
        <v>60</v>
      </c>
      <c r="I349">
        <v>90</v>
      </c>
      <c r="J349">
        <v>0.14183248500000001</v>
      </c>
      <c r="L349">
        <v>0.85510412194066987</v>
      </c>
      <c r="M349" s="15">
        <f t="shared" si="25"/>
        <v>1391</v>
      </c>
      <c r="N349" s="15">
        <f t="shared" si="26"/>
        <v>30</v>
      </c>
      <c r="O349" s="15">
        <f t="shared" si="27"/>
        <v>4173000</v>
      </c>
      <c r="P349">
        <f t="shared" si="28"/>
        <v>0</v>
      </c>
      <c r="Q349">
        <f t="shared" si="29"/>
        <v>3.5683495008584152</v>
      </c>
    </row>
    <row r="350" spans="1:21" x14ac:dyDescent="0.25">
      <c r="A350" s="3" t="s">
        <v>19</v>
      </c>
      <c r="B350" s="3" t="s">
        <v>20</v>
      </c>
      <c r="C350" s="4">
        <v>2013</v>
      </c>
      <c r="D350" s="3">
        <v>9</v>
      </c>
      <c r="E350" s="3">
        <v>4</v>
      </c>
      <c r="F350" s="3">
        <v>50</v>
      </c>
      <c r="G350" s="8">
        <v>41334</v>
      </c>
      <c r="H350">
        <v>90</v>
      </c>
      <c r="I350">
        <v>120</v>
      </c>
      <c r="J350">
        <v>0.13803475900000001</v>
      </c>
      <c r="L350">
        <v>1.0175943399722098</v>
      </c>
      <c r="M350" s="15">
        <f t="shared" si="25"/>
        <v>1400</v>
      </c>
      <c r="N350" s="15">
        <f t="shared" si="26"/>
        <v>30</v>
      </c>
      <c r="O350" s="15">
        <f t="shared" si="27"/>
        <v>4200000</v>
      </c>
      <c r="P350">
        <f t="shared" si="28"/>
        <v>0</v>
      </c>
      <c r="Q350">
        <f t="shared" si="29"/>
        <v>4.2738962278832808</v>
      </c>
    </row>
    <row r="351" spans="1:21" x14ac:dyDescent="0.25">
      <c r="A351" s="3" t="s">
        <v>19</v>
      </c>
      <c r="B351" s="3" t="s">
        <v>20</v>
      </c>
      <c r="C351" s="4">
        <v>2013</v>
      </c>
      <c r="D351" s="3">
        <v>9</v>
      </c>
      <c r="E351" s="3">
        <v>4</v>
      </c>
      <c r="F351" s="3">
        <v>50</v>
      </c>
      <c r="G351" s="8">
        <v>41334</v>
      </c>
      <c r="H351">
        <v>120</v>
      </c>
      <c r="I351">
        <v>150</v>
      </c>
      <c r="J351">
        <v>0.12061206100000001</v>
      </c>
      <c r="L351">
        <v>0.45278253376298999</v>
      </c>
      <c r="M351" s="15">
        <f t="shared" si="25"/>
        <v>0</v>
      </c>
      <c r="N351" s="15">
        <f t="shared" si="26"/>
        <v>30</v>
      </c>
      <c r="O351" s="15">
        <f t="shared" si="27"/>
        <v>0</v>
      </c>
      <c r="P351">
        <f t="shared" si="28"/>
        <v>0</v>
      </c>
      <c r="Q351">
        <f t="shared" si="29"/>
        <v>0</v>
      </c>
    </row>
    <row r="352" spans="1:21" x14ac:dyDescent="0.25">
      <c r="A352" s="3" t="s">
        <v>19</v>
      </c>
      <c r="B352" s="3" t="s">
        <v>20</v>
      </c>
      <c r="C352" s="4">
        <v>2013</v>
      </c>
      <c r="D352" s="3">
        <v>6</v>
      </c>
      <c r="E352" s="3">
        <v>4</v>
      </c>
      <c r="F352" s="3">
        <v>51</v>
      </c>
      <c r="G352" s="8">
        <v>41334</v>
      </c>
      <c r="H352">
        <v>0</v>
      </c>
      <c r="I352">
        <v>10</v>
      </c>
      <c r="J352">
        <v>0.20615218599999999</v>
      </c>
      <c r="K352">
        <v>1.2483042092712002</v>
      </c>
      <c r="L352">
        <v>1.3368783511947597</v>
      </c>
      <c r="M352" s="15">
        <f t="shared" si="25"/>
        <v>1417</v>
      </c>
      <c r="N352" s="15">
        <f t="shared" si="26"/>
        <v>10</v>
      </c>
      <c r="O352" s="15">
        <f t="shared" si="27"/>
        <v>1417000</v>
      </c>
      <c r="P352">
        <f t="shared" si="28"/>
        <v>1.7688470645372907</v>
      </c>
      <c r="Q352">
        <f t="shared" si="29"/>
        <v>1.8943566236429745</v>
      </c>
      <c r="R352">
        <f>SUM(P352:P358)</f>
        <v>2.5067025410404149</v>
      </c>
      <c r="S352">
        <f>SUM(Q352:Q358)</f>
        <v>10.763359836860509</v>
      </c>
      <c r="T352">
        <v>2.5067025410404149</v>
      </c>
      <c r="U352">
        <v>10.763359836860509</v>
      </c>
    </row>
    <row r="353" spans="1:21" x14ac:dyDescent="0.25">
      <c r="A353" s="3" t="s">
        <v>19</v>
      </c>
      <c r="B353" s="3" t="s">
        <v>20</v>
      </c>
      <c r="C353" s="4">
        <v>2013</v>
      </c>
      <c r="D353" s="3">
        <v>6</v>
      </c>
      <c r="E353" s="3">
        <v>4</v>
      </c>
      <c r="F353" s="3">
        <v>51</v>
      </c>
      <c r="G353" s="8">
        <v>41334</v>
      </c>
      <c r="H353">
        <v>10</v>
      </c>
      <c r="I353">
        <v>20</v>
      </c>
      <c r="J353">
        <v>0.17008715199999999</v>
      </c>
      <c r="K353">
        <v>0.29717702184540001</v>
      </c>
      <c r="L353">
        <v>0.65858262583158012</v>
      </c>
      <c r="M353" s="15">
        <f t="shared" si="25"/>
        <v>1417</v>
      </c>
      <c r="N353" s="15">
        <f t="shared" si="26"/>
        <v>10</v>
      </c>
      <c r="O353" s="15">
        <f t="shared" si="27"/>
        <v>1417000</v>
      </c>
      <c r="P353">
        <f t="shared" si="28"/>
        <v>0.42109983995493178</v>
      </c>
      <c r="Q353">
        <f t="shared" si="29"/>
        <v>0.93321158080334898</v>
      </c>
    </row>
    <row r="354" spans="1:21" x14ac:dyDescent="0.25">
      <c r="A354" s="3" t="s">
        <v>19</v>
      </c>
      <c r="B354" s="3" t="s">
        <v>20</v>
      </c>
      <c r="C354" s="4">
        <v>2013</v>
      </c>
      <c r="D354" s="3">
        <v>6</v>
      </c>
      <c r="E354" s="3">
        <v>4</v>
      </c>
      <c r="F354" s="3">
        <v>51</v>
      </c>
      <c r="G354" s="8">
        <v>41334</v>
      </c>
      <c r="H354">
        <v>20</v>
      </c>
      <c r="I354">
        <v>30</v>
      </c>
      <c r="J354">
        <v>0.17020148500000001</v>
      </c>
      <c r="K354">
        <v>0.22353961647720003</v>
      </c>
      <c r="L354">
        <v>0.50223246112812003</v>
      </c>
      <c r="M354" s="15">
        <f t="shared" si="25"/>
        <v>1417</v>
      </c>
      <c r="N354" s="15">
        <f t="shared" si="26"/>
        <v>10</v>
      </c>
      <c r="O354" s="15">
        <f t="shared" si="27"/>
        <v>1417000</v>
      </c>
      <c r="P354">
        <f t="shared" si="28"/>
        <v>0.31675563654819239</v>
      </c>
      <c r="Q354">
        <f t="shared" si="29"/>
        <v>0.71166339741854612</v>
      </c>
    </row>
    <row r="355" spans="1:21" x14ac:dyDescent="0.25">
      <c r="A355" s="3" t="s">
        <v>19</v>
      </c>
      <c r="B355" s="3" t="s">
        <v>20</v>
      </c>
      <c r="C355" s="4">
        <v>2013</v>
      </c>
      <c r="D355" s="3">
        <v>6</v>
      </c>
      <c r="E355" s="3">
        <v>4</v>
      </c>
      <c r="F355" s="3">
        <v>51</v>
      </c>
      <c r="G355" s="8">
        <v>41334</v>
      </c>
      <c r="H355">
        <v>30</v>
      </c>
      <c r="I355">
        <v>60</v>
      </c>
      <c r="J355">
        <v>0.16283586899999999</v>
      </c>
      <c r="L355">
        <v>0.38175872124852001</v>
      </c>
      <c r="M355" s="15">
        <f t="shared" si="25"/>
        <v>1341</v>
      </c>
      <c r="N355" s="15">
        <f t="shared" si="26"/>
        <v>30</v>
      </c>
      <c r="O355" s="15">
        <f t="shared" si="27"/>
        <v>4023000</v>
      </c>
      <c r="P355">
        <f t="shared" si="28"/>
        <v>0</v>
      </c>
      <c r="Q355">
        <f t="shared" si="29"/>
        <v>1.5358153355827959</v>
      </c>
    </row>
    <row r="356" spans="1:21" x14ac:dyDescent="0.25">
      <c r="A356" s="3" t="s">
        <v>19</v>
      </c>
      <c r="B356" s="3" t="s">
        <v>20</v>
      </c>
      <c r="C356" s="4">
        <v>2013</v>
      </c>
      <c r="D356" s="3">
        <v>6</v>
      </c>
      <c r="E356" s="3">
        <v>4</v>
      </c>
      <c r="F356" s="3">
        <v>51</v>
      </c>
      <c r="G356" s="8">
        <v>41334</v>
      </c>
      <c r="H356">
        <v>60</v>
      </c>
      <c r="I356">
        <v>90</v>
      </c>
      <c r="J356">
        <v>0.14502010900000001</v>
      </c>
      <c r="L356">
        <v>0.30051124280877001</v>
      </c>
      <c r="M356" s="15">
        <f t="shared" si="25"/>
        <v>1391</v>
      </c>
      <c r="N356" s="15">
        <f t="shared" si="26"/>
        <v>30</v>
      </c>
      <c r="O356" s="15">
        <f t="shared" si="27"/>
        <v>4173000</v>
      </c>
      <c r="P356">
        <f t="shared" si="28"/>
        <v>0</v>
      </c>
      <c r="Q356">
        <f t="shared" si="29"/>
        <v>1.2540334162409972</v>
      </c>
    </row>
    <row r="357" spans="1:21" x14ac:dyDescent="0.25">
      <c r="A357" s="3" t="s">
        <v>19</v>
      </c>
      <c r="B357" s="3" t="s">
        <v>20</v>
      </c>
      <c r="C357" s="4">
        <v>2013</v>
      </c>
      <c r="D357" s="3">
        <v>6</v>
      </c>
      <c r="E357" s="3">
        <v>4</v>
      </c>
      <c r="F357" s="3">
        <v>51</v>
      </c>
      <c r="G357" s="8">
        <v>41334</v>
      </c>
      <c r="H357">
        <v>90</v>
      </c>
      <c r="I357">
        <v>120</v>
      </c>
      <c r="J357">
        <v>0.13727293600000001</v>
      </c>
      <c r="L357">
        <v>1.05578082932663</v>
      </c>
      <c r="M357" s="15">
        <f t="shared" si="25"/>
        <v>1400</v>
      </c>
      <c r="N357" s="15">
        <f t="shared" si="26"/>
        <v>30</v>
      </c>
      <c r="O357" s="15">
        <f t="shared" si="27"/>
        <v>4200000</v>
      </c>
      <c r="P357">
        <f t="shared" si="28"/>
        <v>0</v>
      </c>
      <c r="Q357">
        <f t="shared" si="29"/>
        <v>4.4342794831718457</v>
      </c>
    </row>
    <row r="358" spans="1:21" x14ac:dyDescent="0.25">
      <c r="A358" s="3" t="s">
        <v>19</v>
      </c>
      <c r="B358" s="3" t="s">
        <v>20</v>
      </c>
      <c r="C358" s="4">
        <v>2013</v>
      </c>
      <c r="D358" s="3">
        <v>6</v>
      </c>
      <c r="E358" s="3">
        <v>4</v>
      </c>
      <c r="F358" s="3">
        <v>51</v>
      </c>
      <c r="G358" s="8">
        <v>41334</v>
      </c>
      <c r="H358">
        <v>120</v>
      </c>
      <c r="I358">
        <v>150</v>
      </c>
      <c r="J358">
        <v>0.12979351</v>
      </c>
      <c r="L358">
        <v>1.1973685693191001</v>
      </c>
      <c r="M358" s="15">
        <f t="shared" si="25"/>
        <v>0</v>
      </c>
      <c r="N358" s="15">
        <f t="shared" si="26"/>
        <v>30</v>
      </c>
      <c r="O358" s="15">
        <f t="shared" si="27"/>
        <v>0</v>
      </c>
      <c r="P358">
        <f t="shared" si="28"/>
        <v>0</v>
      </c>
      <c r="Q358">
        <f t="shared" si="29"/>
        <v>0</v>
      </c>
    </row>
    <row r="359" spans="1:21" x14ac:dyDescent="0.25">
      <c r="A359" s="3" t="s">
        <v>19</v>
      </c>
      <c r="B359" s="3" t="s">
        <v>20</v>
      </c>
      <c r="C359" s="4">
        <v>2013</v>
      </c>
      <c r="D359" s="3">
        <v>1</v>
      </c>
      <c r="E359" s="3">
        <v>4</v>
      </c>
      <c r="F359" s="3">
        <v>52</v>
      </c>
      <c r="G359" s="8">
        <v>41334</v>
      </c>
      <c r="H359">
        <v>0</v>
      </c>
      <c r="I359">
        <v>10</v>
      </c>
      <c r="J359">
        <v>0.178343949</v>
      </c>
      <c r="K359">
        <v>3.2797959657738001</v>
      </c>
      <c r="L359">
        <v>3.71701729270359</v>
      </c>
      <c r="M359" s="15">
        <f t="shared" si="25"/>
        <v>1417</v>
      </c>
      <c r="N359" s="15">
        <f t="shared" si="26"/>
        <v>10</v>
      </c>
      <c r="O359" s="15">
        <f t="shared" si="27"/>
        <v>1417000</v>
      </c>
      <c r="P359">
        <f t="shared" si="28"/>
        <v>4.6474708835014749</v>
      </c>
      <c r="Q359">
        <f t="shared" si="29"/>
        <v>5.2670135037609871</v>
      </c>
      <c r="R359">
        <f>SUM(P359:P365)</f>
        <v>8.0002031815121271</v>
      </c>
      <c r="S359">
        <f>SUM(Q359:Q365)</f>
        <v>80.534058006256956</v>
      </c>
      <c r="T359">
        <v>8.0002031815121271</v>
      </c>
      <c r="U359">
        <v>80.534058006256956</v>
      </c>
    </row>
    <row r="360" spans="1:21" x14ac:dyDescent="0.25">
      <c r="A360" s="3" t="s">
        <v>19</v>
      </c>
      <c r="B360" s="3" t="s">
        <v>20</v>
      </c>
      <c r="C360" s="4">
        <v>2013</v>
      </c>
      <c r="D360" s="3">
        <v>1</v>
      </c>
      <c r="E360" s="3">
        <v>4</v>
      </c>
      <c r="F360" s="3">
        <v>52</v>
      </c>
      <c r="G360" s="8">
        <v>41334</v>
      </c>
      <c r="H360">
        <v>10</v>
      </c>
      <c r="I360">
        <v>20</v>
      </c>
      <c r="J360">
        <v>0.16078617100000001</v>
      </c>
      <c r="K360">
        <v>1.2373550557291999</v>
      </c>
      <c r="L360">
        <v>1.27198700458301</v>
      </c>
      <c r="M360" s="15">
        <f t="shared" si="25"/>
        <v>1417</v>
      </c>
      <c r="N360" s="15">
        <f t="shared" si="26"/>
        <v>10</v>
      </c>
      <c r="O360" s="15">
        <f t="shared" si="27"/>
        <v>1417000</v>
      </c>
      <c r="P360">
        <f t="shared" si="28"/>
        <v>1.753332113968276</v>
      </c>
      <c r="Q360">
        <f t="shared" si="29"/>
        <v>1.802405585494125</v>
      </c>
    </row>
    <row r="361" spans="1:21" x14ac:dyDescent="0.25">
      <c r="A361" s="3" t="s">
        <v>19</v>
      </c>
      <c r="B361" s="3" t="s">
        <v>20</v>
      </c>
      <c r="C361" s="4">
        <v>2013</v>
      </c>
      <c r="D361" s="3">
        <v>1</v>
      </c>
      <c r="E361" s="3">
        <v>4</v>
      </c>
      <c r="F361" s="3">
        <v>52</v>
      </c>
      <c r="G361" s="8">
        <v>41334</v>
      </c>
      <c r="H361">
        <v>20</v>
      </c>
      <c r="I361">
        <v>30</v>
      </c>
      <c r="J361">
        <v>0.15763697600000001</v>
      </c>
      <c r="K361">
        <v>1.1287227833750002</v>
      </c>
      <c r="L361">
        <v>2.0548632384187497</v>
      </c>
      <c r="M361" s="15">
        <f t="shared" si="25"/>
        <v>1417</v>
      </c>
      <c r="N361" s="15">
        <f t="shared" si="26"/>
        <v>10</v>
      </c>
      <c r="O361" s="15">
        <f t="shared" si="27"/>
        <v>1417000</v>
      </c>
      <c r="P361">
        <f t="shared" si="28"/>
        <v>1.5994001840423753</v>
      </c>
      <c r="Q361">
        <f t="shared" si="29"/>
        <v>2.9117412088393686</v>
      </c>
    </row>
    <row r="362" spans="1:21" x14ac:dyDescent="0.25">
      <c r="A362" s="3" t="s">
        <v>19</v>
      </c>
      <c r="B362" s="3" t="s">
        <v>20</v>
      </c>
      <c r="C362" s="4">
        <v>2013</v>
      </c>
      <c r="D362" s="3">
        <v>1</v>
      </c>
      <c r="E362" s="3">
        <v>4</v>
      </c>
      <c r="F362" s="3">
        <v>52</v>
      </c>
      <c r="G362" s="8">
        <v>41334</v>
      </c>
      <c r="H362">
        <v>30</v>
      </c>
      <c r="I362">
        <v>60</v>
      </c>
      <c r="J362">
        <v>0.156374502</v>
      </c>
      <c r="L362">
        <v>1.8681121365948199</v>
      </c>
      <c r="M362" s="15">
        <f t="shared" si="25"/>
        <v>1341</v>
      </c>
      <c r="N362" s="15">
        <f t="shared" si="26"/>
        <v>30</v>
      </c>
      <c r="O362" s="15">
        <f t="shared" si="27"/>
        <v>4023000</v>
      </c>
      <c r="P362">
        <f t="shared" si="28"/>
        <v>0</v>
      </c>
      <c r="Q362">
        <f t="shared" si="29"/>
        <v>7.5154151255209598</v>
      </c>
    </row>
    <row r="363" spans="1:21" x14ac:dyDescent="0.25">
      <c r="A363" s="3" t="s">
        <v>19</v>
      </c>
      <c r="B363" s="3" t="s">
        <v>20</v>
      </c>
      <c r="C363" s="4">
        <v>2013</v>
      </c>
      <c r="D363" s="3">
        <v>1</v>
      </c>
      <c r="E363" s="3">
        <v>4</v>
      </c>
      <c r="F363" s="3">
        <v>52</v>
      </c>
      <c r="G363" s="8">
        <v>41334</v>
      </c>
      <c r="H363">
        <v>60</v>
      </c>
      <c r="I363">
        <v>90</v>
      </c>
      <c r="J363">
        <v>0.14733115499999999</v>
      </c>
      <c r="L363">
        <v>10.80944742431449</v>
      </c>
      <c r="M363" s="15">
        <f t="shared" si="25"/>
        <v>1391</v>
      </c>
      <c r="N363" s="15">
        <f t="shared" si="26"/>
        <v>30</v>
      </c>
      <c r="O363" s="15">
        <f t="shared" si="27"/>
        <v>4173000</v>
      </c>
      <c r="P363">
        <f t="shared" si="28"/>
        <v>0</v>
      </c>
      <c r="Q363">
        <f t="shared" si="29"/>
        <v>45.107824101664363</v>
      </c>
    </row>
    <row r="364" spans="1:21" x14ac:dyDescent="0.25">
      <c r="A364" s="3" t="s">
        <v>19</v>
      </c>
      <c r="B364" s="3" t="s">
        <v>20</v>
      </c>
      <c r="C364" s="4">
        <v>2013</v>
      </c>
      <c r="D364" s="3">
        <v>1</v>
      </c>
      <c r="E364" s="3">
        <v>4</v>
      </c>
      <c r="F364" s="3">
        <v>52</v>
      </c>
      <c r="G364" s="8">
        <v>41334</v>
      </c>
      <c r="H364">
        <v>90</v>
      </c>
      <c r="I364">
        <v>120</v>
      </c>
      <c r="J364">
        <v>0.14487021</v>
      </c>
      <c r="L364">
        <v>4.2689663049945601</v>
      </c>
      <c r="M364" s="15">
        <f t="shared" si="25"/>
        <v>1400</v>
      </c>
      <c r="N364" s="15">
        <f t="shared" si="26"/>
        <v>30</v>
      </c>
      <c r="O364" s="15">
        <f t="shared" si="27"/>
        <v>4200000</v>
      </c>
      <c r="P364">
        <f t="shared" si="28"/>
        <v>0</v>
      </c>
      <c r="Q364">
        <f t="shared" si="29"/>
        <v>17.92965848097715</v>
      </c>
    </row>
    <row r="365" spans="1:21" x14ac:dyDescent="0.25">
      <c r="A365" s="3" t="s">
        <v>19</v>
      </c>
      <c r="B365" s="3" t="s">
        <v>20</v>
      </c>
      <c r="C365" s="4">
        <v>2013</v>
      </c>
      <c r="D365" s="3">
        <v>1</v>
      </c>
      <c r="E365" s="3">
        <v>4</v>
      </c>
      <c r="F365" s="3">
        <v>52</v>
      </c>
      <c r="G365" s="8">
        <v>41334</v>
      </c>
      <c r="H365">
        <v>120</v>
      </c>
      <c r="I365">
        <v>150</v>
      </c>
      <c r="J365">
        <v>0.14400482000000001</v>
      </c>
      <c r="L365">
        <v>1.3088466244186299</v>
      </c>
      <c r="M365" s="15">
        <f t="shared" si="25"/>
        <v>0</v>
      </c>
      <c r="N365" s="15">
        <f t="shared" si="26"/>
        <v>30</v>
      </c>
      <c r="O365" s="15">
        <f t="shared" si="27"/>
        <v>0</v>
      </c>
      <c r="P365">
        <f t="shared" si="28"/>
        <v>0</v>
      </c>
      <c r="Q365">
        <f t="shared" si="29"/>
        <v>0</v>
      </c>
    </row>
    <row r="366" spans="1:21" x14ac:dyDescent="0.25">
      <c r="A366" s="3" t="s">
        <v>19</v>
      </c>
      <c r="B366" s="3" t="s">
        <v>20</v>
      </c>
      <c r="C366" s="4">
        <v>2013</v>
      </c>
      <c r="D366" s="3">
        <v>11</v>
      </c>
      <c r="E366" s="3">
        <v>4</v>
      </c>
      <c r="F366" s="3">
        <v>53</v>
      </c>
      <c r="G366" s="8">
        <v>41334</v>
      </c>
      <c r="H366">
        <v>0</v>
      </c>
      <c r="I366">
        <v>10</v>
      </c>
      <c r="J366">
        <v>0.18197474199999999</v>
      </c>
      <c r="K366">
        <v>2.2705141792554002</v>
      </c>
      <c r="L366">
        <v>1.5143400125384698</v>
      </c>
      <c r="M366" s="15">
        <f t="shared" si="25"/>
        <v>1417</v>
      </c>
      <c r="N366" s="15">
        <f t="shared" si="26"/>
        <v>10</v>
      </c>
      <c r="O366" s="15">
        <f t="shared" si="27"/>
        <v>1417000</v>
      </c>
      <c r="P366">
        <f t="shared" si="28"/>
        <v>3.2173185920049021</v>
      </c>
      <c r="Q366">
        <f t="shared" si="29"/>
        <v>2.1458197977670119</v>
      </c>
      <c r="R366">
        <f>SUM(P366:P372)</f>
        <v>4.4052434800099256</v>
      </c>
      <c r="S366">
        <f>SUM(Q366:Q372)</f>
        <v>21.491733763493862</v>
      </c>
      <c r="T366">
        <v>4.4052434800099256</v>
      </c>
      <c r="U366">
        <v>21.491733763493862</v>
      </c>
    </row>
    <row r="367" spans="1:21" x14ac:dyDescent="0.25">
      <c r="A367" s="3" t="s">
        <v>19</v>
      </c>
      <c r="B367" s="3" t="s">
        <v>20</v>
      </c>
      <c r="C367" s="4">
        <v>2013</v>
      </c>
      <c r="D367" s="3">
        <v>11</v>
      </c>
      <c r="E367" s="3">
        <v>4</v>
      </c>
      <c r="F367" s="3">
        <v>53</v>
      </c>
      <c r="G367" s="8">
        <v>41334</v>
      </c>
      <c r="H367">
        <v>10</v>
      </c>
      <c r="I367">
        <v>20</v>
      </c>
      <c r="J367">
        <v>0.16604477600000001</v>
      </c>
      <c r="K367">
        <v>0.39995534828919999</v>
      </c>
      <c r="L367">
        <v>0.87693727307680991</v>
      </c>
      <c r="M367" s="15">
        <f t="shared" si="25"/>
        <v>1417</v>
      </c>
      <c r="N367" s="15">
        <f t="shared" si="26"/>
        <v>10</v>
      </c>
      <c r="O367" s="15">
        <f t="shared" si="27"/>
        <v>1417000</v>
      </c>
      <c r="P367">
        <f t="shared" si="28"/>
        <v>0.56673672852579626</v>
      </c>
      <c r="Q367">
        <f t="shared" si="29"/>
        <v>1.2426201159498396</v>
      </c>
    </row>
    <row r="368" spans="1:21" x14ac:dyDescent="0.25">
      <c r="A368" s="3" t="s">
        <v>19</v>
      </c>
      <c r="B368" s="3" t="s">
        <v>20</v>
      </c>
      <c r="C368" s="4">
        <v>2013</v>
      </c>
      <c r="D368" s="3">
        <v>11</v>
      </c>
      <c r="E368" s="3">
        <v>4</v>
      </c>
      <c r="F368" s="3">
        <v>53</v>
      </c>
      <c r="G368" s="8">
        <v>41334</v>
      </c>
      <c r="H368">
        <v>20</v>
      </c>
      <c r="I368">
        <v>30</v>
      </c>
      <c r="J368">
        <v>0.162135685</v>
      </c>
      <c r="K368">
        <v>0.43838261078279994</v>
      </c>
      <c r="L368">
        <v>1.16866998968159</v>
      </c>
      <c r="M368" s="15">
        <f t="shared" si="25"/>
        <v>1417</v>
      </c>
      <c r="N368" s="15">
        <f t="shared" si="26"/>
        <v>10</v>
      </c>
      <c r="O368" s="15">
        <f t="shared" si="27"/>
        <v>1417000</v>
      </c>
      <c r="P368">
        <f t="shared" si="28"/>
        <v>0.62118815947922745</v>
      </c>
      <c r="Q368">
        <f t="shared" si="29"/>
        <v>1.6560053753788129</v>
      </c>
    </row>
    <row r="369" spans="1:21" x14ac:dyDescent="0.25">
      <c r="A369" s="3" t="s">
        <v>19</v>
      </c>
      <c r="B369" s="3" t="s">
        <v>20</v>
      </c>
      <c r="C369" s="4">
        <v>2013</v>
      </c>
      <c r="D369" s="3">
        <v>11</v>
      </c>
      <c r="E369" s="3">
        <v>4</v>
      </c>
      <c r="F369" s="3">
        <v>53</v>
      </c>
      <c r="G369" s="8">
        <v>41334</v>
      </c>
      <c r="H369">
        <v>30</v>
      </c>
      <c r="I369">
        <v>60</v>
      </c>
      <c r="J369">
        <v>0.159325721</v>
      </c>
      <c r="L369">
        <v>2.0185438408886802</v>
      </c>
      <c r="M369" s="15">
        <f t="shared" si="25"/>
        <v>1341</v>
      </c>
      <c r="N369" s="15">
        <f t="shared" si="26"/>
        <v>30</v>
      </c>
      <c r="O369" s="15">
        <f t="shared" si="27"/>
        <v>4023000</v>
      </c>
      <c r="P369">
        <f t="shared" si="28"/>
        <v>0</v>
      </c>
      <c r="Q369">
        <f t="shared" si="29"/>
        <v>8.1206018718951594</v>
      </c>
    </row>
    <row r="370" spans="1:21" x14ac:dyDescent="0.25">
      <c r="A370" s="3" t="s">
        <v>19</v>
      </c>
      <c r="B370" s="3" t="s">
        <v>20</v>
      </c>
      <c r="C370" s="4">
        <v>2013</v>
      </c>
      <c r="D370" s="3">
        <v>11</v>
      </c>
      <c r="E370" s="3">
        <v>4</v>
      </c>
      <c r="F370" s="3">
        <v>53</v>
      </c>
      <c r="G370" s="8">
        <v>41334</v>
      </c>
      <c r="H370">
        <v>60</v>
      </c>
      <c r="I370">
        <v>90</v>
      </c>
      <c r="J370">
        <v>0.14749334</v>
      </c>
      <c r="L370">
        <v>1.6143022168651699</v>
      </c>
      <c r="M370" s="15">
        <f t="shared" si="25"/>
        <v>1391</v>
      </c>
      <c r="N370" s="15">
        <f t="shared" si="26"/>
        <v>30</v>
      </c>
      <c r="O370" s="15">
        <f t="shared" si="27"/>
        <v>4173000</v>
      </c>
      <c r="P370">
        <f t="shared" si="28"/>
        <v>0</v>
      </c>
      <c r="Q370">
        <f t="shared" si="29"/>
        <v>6.7364831509783532</v>
      </c>
    </row>
    <row r="371" spans="1:21" x14ac:dyDescent="0.25">
      <c r="A371" s="3" t="s">
        <v>19</v>
      </c>
      <c r="B371" s="3" t="s">
        <v>20</v>
      </c>
      <c r="C371" s="4">
        <v>2013</v>
      </c>
      <c r="D371" s="3">
        <v>11</v>
      </c>
      <c r="E371" s="3">
        <v>4</v>
      </c>
      <c r="F371" s="3">
        <v>53</v>
      </c>
      <c r="G371" s="8">
        <v>41334</v>
      </c>
      <c r="H371">
        <v>90</v>
      </c>
      <c r="I371">
        <v>120</v>
      </c>
      <c r="J371">
        <v>0.14735894399999999</v>
      </c>
      <c r="L371">
        <v>0.37861986941063996</v>
      </c>
      <c r="M371" s="15">
        <f t="shared" si="25"/>
        <v>1400</v>
      </c>
      <c r="N371" s="15">
        <f t="shared" si="26"/>
        <v>30</v>
      </c>
      <c r="O371" s="15">
        <f t="shared" si="27"/>
        <v>4200000</v>
      </c>
      <c r="P371">
        <f t="shared" si="28"/>
        <v>0</v>
      </c>
      <c r="Q371">
        <f t="shared" si="29"/>
        <v>1.5902034515246879</v>
      </c>
    </row>
    <row r="372" spans="1:21" x14ac:dyDescent="0.25">
      <c r="A372" s="3" t="s">
        <v>19</v>
      </c>
      <c r="B372" s="3" t="s">
        <v>20</v>
      </c>
      <c r="C372" s="4">
        <v>2013</v>
      </c>
      <c r="D372" s="3">
        <v>11</v>
      </c>
      <c r="E372" s="3">
        <v>4</v>
      </c>
      <c r="F372" s="3">
        <v>53</v>
      </c>
      <c r="G372" s="8">
        <v>41334</v>
      </c>
      <c r="H372">
        <v>120</v>
      </c>
      <c r="I372">
        <v>150</v>
      </c>
      <c r="J372">
        <v>0.141821946</v>
      </c>
      <c r="L372">
        <v>0.85999403217116999</v>
      </c>
      <c r="M372" s="15">
        <f t="shared" si="25"/>
        <v>0</v>
      </c>
      <c r="N372" s="15">
        <f t="shared" si="26"/>
        <v>30</v>
      </c>
      <c r="O372" s="15">
        <f t="shared" si="27"/>
        <v>0</v>
      </c>
      <c r="P372">
        <f t="shared" si="28"/>
        <v>0</v>
      </c>
      <c r="Q372">
        <f t="shared" si="29"/>
        <v>0</v>
      </c>
    </row>
    <row r="373" spans="1:21" x14ac:dyDescent="0.25">
      <c r="A373" s="3" t="s">
        <v>19</v>
      </c>
      <c r="B373" s="3" t="s">
        <v>20</v>
      </c>
      <c r="C373" s="4">
        <v>2013</v>
      </c>
      <c r="D373" s="3">
        <v>13</v>
      </c>
      <c r="E373" s="3">
        <v>4</v>
      </c>
      <c r="F373" s="3">
        <v>54</v>
      </c>
      <c r="G373" s="8">
        <v>41334</v>
      </c>
      <c r="H373">
        <v>0</v>
      </c>
      <c r="I373">
        <v>10</v>
      </c>
      <c r="J373">
        <v>0.20852309699999999</v>
      </c>
      <c r="K373">
        <v>1.3765594502625</v>
      </c>
      <c r="L373">
        <v>4.223048411785304</v>
      </c>
      <c r="M373" s="15">
        <f t="shared" si="25"/>
        <v>1417</v>
      </c>
      <c r="N373" s="15">
        <f t="shared" si="26"/>
        <v>10</v>
      </c>
      <c r="O373" s="15">
        <f t="shared" si="27"/>
        <v>1417000</v>
      </c>
      <c r="P373">
        <f t="shared" si="28"/>
        <v>1.9505847410219626</v>
      </c>
      <c r="Q373">
        <f t="shared" si="29"/>
        <v>5.9840595994997754</v>
      </c>
      <c r="R373">
        <f>SUM(P373:P379)</f>
        <v>2.9776202934423792</v>
      </c>
      <c r="S373">
        <f>SUM(Q373:Q379)</f>
        <v>22.709774650089948</v>
      </c>
      <c r="T373">
        <v>2.9776202934423792</v>
      </c>
      <c r="U373">
        <v>22.709774650089948</v>
      </c>
    </row>
    <row r="374" spans="1:21" x14ac:dyDescent="0.25">
      <c r="A374" s="3" t="s">
        <v>19</v>
      </c>
      <c r="B374" s="3" t="s">
        <v>20</v>
      </c>
      <c r="C374" s="4">
        <v>2013</v>
      </c>
      <c r="D374" s="3">
        <v>13</v>
      </c>
      <c r="E374" s="3">
        <v>4</v>
      </c>
      <c r="F374" s="3">
        <v>54</v>
      </c>
      <c r="G374" s="8">
        <v>41334</v>
      </c>
      <c r="H374">
        <v>10</v>
      </c>
      <c r="I374">
        <v>20</v>
      </c>
      <c r="J374">
        <v>0.17144529</v>
      </c>
      <c r="K374">
        <v>0.29051687147500005</v>
      </c>
      <c r="L374">
        <v>1.3707596489656497</v>
      </c>
      <c r="M374" s="15">
        <f t="shared" si="25"/>
        <v>1417</v>
      </c>
      <c r="N374" s="15">
        <f t="shared" si="26"/>
        <v>10</v>
      </c>
      <c r="O374" s="15">
        <f t="shared" si="27"/>
        <v>1417000</v>
      </c>
      <c r="P374">
        <f t="shared" si="28"/>
        <v>0.41166240688007505</v>
      </c>
      <c r="Q374">
        <f t="shared" si="29"/>
        <v>1.9423664225843258</v>
      </c>
    </row>
    <row r="375" spans="1:21" x14ac:dyDescent="0.25">
      <c r="A375" s="3" t="s">
        <v>19</v>
      </c>
      <c r="B375" s="3" t="s">
        <v>20</v>
      </c>
      <c r="C375" s="4">
        <v>2013</v>
      </c>
      <c r="D375" s="3">
        <v>13</v>
      </c>
      <c r="E375" s="3">
        <v>4</v>
      </c>
      <c r="F375" s="3">
        <v>54</v>
      </c>
      <c r="G375" s="8">
        <v>41334</v>
      </c>
      <c r="H375">
        <v>20</v>
      </c>
      <c r="I375">
        <v>30</v>
      </c>
      <c r="J375">
        <v>0.16527061900000001</v>
      </c>
      <c r="K375">
        <v>0.4342788606495</v>
      </c>
      <c r="L375">
        <v>1.1914051448142149</v>
      </c>
      <c r="M375" s="15">
        <f t="shared" si="25"/>
        <v>1417</v>
      </c>
      <c r="N375" s="15">
        <f t="shared" si="26"/>
        <v>10</v>
      </c>
      <c r="O375" s="15">
        <f t="shared" si="27"/>
        <v>1417000</v>
      </c>
      <c r="P375">
        <f t="shared" si="28"/>
        <v>0.6153731455403415</v>
      </c>
      <c r="Q375">
        <f t="shared" si="29"/>
        <v>1.6882210902017425</v>
      </c>
    </row>
    <row r="376" spans="1:21" x14ac:dyDescent="0.25">
      <c r="A376" s="3" t="s">
        <v>19</v>
      </c>
      <c r="B376" s="3" t="s">
        <v>20</v>
      </c>
      <c r="C376" s="4">
        <v>2013</v>
      </c>
      <c r="D376" s="3">
        <v>13</v>
      </c>
      <c r="E376" s="3">
        <v>4</v>
      </c>
      <c r="F376" s="3">
        <v>54</v>
      </c>
      <c r="G376" s="8">
        <v>41334</v>
      </c>
      <c r="H376">
        <v>30</v>
      </c>
      <c r="I376">
        <v>60</v>
      </c>
      <c r="J376">
        <v>0.15821074800000001</v>
      </c>
      <c r="L376">
        <v>0.72919712095490996</v>
      </c>
      <c r="M376" s="15">
        <f t="shared" si="25"/>
        <v>1341</v>
      </c>
      <c r="N376" s="15">
        <f t="shared" si="26"/>
        <v>30</v>
      </c>
      <c r="O376" s="15">
        <f t="shared" si="27"/>
        <v>4023000</v>
      </c>
      <c r="P376">
        <f t="shared" si="28"/>
        <v>0</v>
      </c>
      <c r="Q376">
        <f t="shared" si="29"/>
        <v>2.9335600176016028</v>
      </c>
    </row>
    <row r="377" spans="1:21" x14ac:dyDescent="0.25">
      <c r="A377" s="3" t="s">
        <v>19</v>
      </c>
      <c r="B377" s="3" t="s">
        <v>20</v>
      </c>
      <c r="C377" s="4">
        <v>2013</v>
      </c>
      <c r="D377" s="3">
        <v>13</v>
      </c>
      <c r="E377" s="3">
        <v>4</v>
      </c>
      <c r="F377" s="3">
        <v>54</v>
      </c>
      <c r="G377" s="8">
        <v>41334</v>
      </c>
      <c r="H377">
        <v>60</v>
      </c>
      <c r="I377">
        <v>90</v>
      </c>
      <c r="J377">
        <v>0.146876759</v>
      </c>
      <c r="L377">
        <v>1.227959236456295</v>
      </c>
      <c r="M377" s="15">
        <f t="shared" si="25"/>
        <v>1391</v>
      </c>
      <c r="N377" s="15">
        <f t="shared" si="26"/>
        <v>30</v>
      </c>
      <c r="O377" s="15">
        <f t="shared" si="27"/>
        <v>4173000</v>
      </c>
      <c r="P377">
        <f t="shared" si="28"/>
        <v>0</v>
      </c>
      <c r="Q377">
        <f t="shared" si="29"/>
        <v>5.1242738937321191</v>
      </c>
    </row>
    <row r="378" spans="1:21" x14ac:dyDescent="0.25">
      <c r="A378" s="3" t="s">
        <v>19</v>
      </c>
      <c r="B378" s="3" t="s">
        <v>20</v>
      </c>
      <c r="C378" s="4">
        <v>2013</v>
      </c>
      <c r="D378" s="3">
        <v>13</v>
      </c>
      <c r="E378" s="3">
        <v>4</v>
      </c>
      <c r="F378" s="3">
        <v>54</v>
      </c>
      <c r="G378" s="8">
        <v>41334</v>
      </c>
      <c r="H378">
        <v>90</v>
      </c>
      <c r="I378">
        <v>120</v>
      </c>
      <c r="J378">
        <v>0.14372683999999999</v>
      </c>
      <c r="L378">
        <v>1.1993556253500901</v>
      </c>
      <c r="M378" s="15">
        <f t="shared" si="25"/>
        <v>1400</v>
      </c>
      <c r="N378" s="15">
        <f t="shared" si="26"/>
        <v>30</v>
      </c>
      <c r="O378" s="15">
        <f t="shared" si="27"/>
        <v>4200000</v>
      </c>
      <c r="P378">
        <f t="shared" si="28"/>
        <v>0</v>
      </c>
      <c r="Q378">
        <f t="shared" si="29"/>
        <v>5.0372936264703787</v>
      </c>
    </row>
    <row r="379" spans="1:21" x14ac:dyDescent="0.25">
      <c r="A379" s="3" t="s">
        <v>19</v>
      </c>
      <c r="B379" s="3" t="s">
        <v>20</v>
      </c>
      <c r="C379" s="4">
        <v>2013</v>
      </c>
      <c r="D379" s="3">
        <v>13</v>
      </c>
      <c r="E379" s="3">
        <v>4</v>
      </c>
      <c r="F379" s="3">
        <v>54</v>
      </c>
      <c r="G379" s="8">
        <v>41334</v>
      </c>
      <c r="H379">
        <v>120</v>
      </c>
      <c r="I379">
        <v>150</v>
      </c>
      <c r="J379">
        <v>0.13888145599999999</v>
      </c>
      <c r="L379">
        <v>1.4179137353107749</v>
      </c>
      <c r="M379" s="15">
        <f t="shared" si="25"/>
        <v>0</v>
      </c>
      <c r="N379" s="15">
        <f t="shared" si="26"/>
        <v>30</v>
      </c>
      <c r="O379" s="15">
        <f t="shared" si="27"/>
        <v>0</v>
      </c>
      <c r="P379">
        <f t="shared" si="28"/>
        <v>0</v>
      </c>
      <c r="Q379">
        <f t="shared" si="29"/>
        <v>0</v>
      </c>
    </row>
    <row r="380" spans="1:21" x14ac:dyDescent="0.25">
      <c r="A380" s="3" t="s">
        <v>19</v>
      </c>
      <c r="B380" s="3" t="s">
        <v>20</v>
      </c>
      <c r="C380" s="4">
        <v>2013</v>
      </c>
      <c r="D380" s="3">
        <v>12</v>
      </c>
      <c r="E380" s="3">
        <v>4</v>
      </c>
      <c r="F380" s="3">
        <v>55</v>
      </c>
      <c r="G380" s="8">
        <v>41334</v>
      </c>
      <c r="H380">
        <v>0</v>
      </c>
      <c r="I380">
        <v>10</v>
      </c>
      <c r="J380">
        <v>0.21450335200000001</v>
      </c>
      <c r="K380">
        <v>1.2211472170644999</v>
      </c>
      <c r="L380">
        <v>1.1146199252778151</v>
      </c>
      <c r="M380" s="15">
        <f t="shared" si="25"/>
        <v>1417</v>
      </c>
      <c r="N380" s="15">
        <f t="shared" si="26"/>
        <v>10</v>
      </c>
      <c r="O380" s="15">
        <f t="shared" si="27"/>
        <v>1417000</v>
      </c>
      <c r="P380">
        <f t="shared" si="28"/>
        <v>1.7303656065803963</v>
      </c>
      <c r="Q380">
        <f t="shared" si="29"/>
        <v>1.5794164341186638</v>
      </c>
      <c r="R380">
        <f>SUM(P380:P386)</f>
        <v>3.7152356830400297</v>
      </c>
      <c r="S380">
        <f>SUM(Q380:Q386)</f>
        <v>12.076381225698796</v>
      </c>
      <c r="T380">
        <v>3.7152356830400297</v>
      </c>
      <c r="U380">
        <v>12.076381225698796</v>
      </c>
    </row>
    <row r="381" spans="1:21" x14ac:dyDescent="0.25">
      <c r="A381" s="3" t="s">
        <v>19</v>
      </c>
      <c r="B381" s="3" t="s">
        <v>20</v>
      </c>
      <c r="C381" s="4">
        <v>2013</v>
      </c>
      <c r="D381" s="3">
        <v>12</v>
      </c>
      <c r="E381" s="3">
        <v>4</v>
      </c>
      <c r="F381" s="3">
        <v>55</v>
      </c>
      <c r="G381" s="8">
        <v>41334</v>
      </c>
      <c r="H381">
        <v>10</v>
      </c>
      <c r="I381">
        <v>20</v>
      </c>
      <c r="J381">
        <v>0.168402778</v>
      </c>
      <c r="K381">
        <v>1.0501618923224998</v>
      </c>
      <c r="L381">
        <v>0.51024772422892506</v>
      </c>
      <c r="M381" s="15">
        <f t="shared" si="25"/>
        <v>1417</v>
      </c>
      <c r="N381" s="15">
        <f t="shared" si="26"/>
        <v>10</v>
      </c>
      <c r="O381" s="15">
        <f t="shared" si="27"/>
        <v>1417000</v>
      </c>
      <c r="P381">
        <f t="shared" si="28"/>
        <v>1.4880794014209819</v>
      </c>
      <c r="Q381">
        <f t="shared" si="29"/>
        <v>0.72302102523238676</v>
      </c>
    </row>
    <row r="382" spans="1:21" x14ac:dyDescent="0.25">
      <c r="A382" s="3" t="s">
        <v>19</v>
      </c>
      <c r="B382" s="3" t="s">
        <v>20</v>
      </c>
      <c r="C382" s="4">
        <v>2013</v>
      </c>
      <c r="D382" s="3">
        <v>12</v>
      </c>
      <c r="E382" s="3">
        <v>4</v>
      </c>
      <c r="F382" s="3">
        <v>55</v>
      </c>
      <c r="G382" s="8">
        <v>41334</v>
      </c>
      <c r="H382">
        <v>20</v>
      </c>
      <c r="I382">
        <v>30</v>
      </c>
      <c r="J382">
        <v>0.15605567100000001</v>
      </c>
      <c r="K382">
        <v>0.35059327807949997</v>
      </c>
      <c r="L382">
        <v>0.52367695245619506</v>
      </c>
      <c r="M382" s="15">
        <f t="shared" si="25"/>
        <v>1417</v>
      </c>
      <c r="N382" s="15">
        <f t="shared" si="26"/>
        <v>10</v>
      </c>
      <c r="O382" s="15">
        <f t="shared" si="27"/>
        <v>1417000</v>
      </c>
      <c r="P382">
        <f t="shared" si="28"/>
        <v>0.49679067503865143</v>
      </c>
      <c r="Q382">
        <f t="shared" si="29"/>
        <v>0.74205024163042832</v>
      </c>
    </row>
    <row r="383" spans="1:21" x14ac:dyDescent="0.25">
      <c r="A383" s="3" t="s">
        <v>19</v>
      </c>
      <c r="B383" s="3" t="s">
        <v>20</v>
      </c>
      <c r="C383" s="4">
        <v>2013</v>
      </c>
      <c r="D383" s="3">
        <v>12</v>
      </c>
      <c r="E383" s="3">
        <v>4</v>
      </c>
      <c r="F383" s="3">
        <v>55</v>
      </c>
      <c r="G383" s="8">
        <v>41334</v>
      </c>
      <c r="H383">
        <v>30</v>
      </c>
      <c r="I383">
        <v>60</v>
      </c>
      <c r="J383">
        <v>0.15341701499999999</v>
      </c>
      <c r="L383">
        <v>0.72061417365003</v>
      </c>
      <c r="M383" s="15">
        <f t="shared" si="25"/>
        <v>1341</v>
      </c>
      <c r="N383" s="15">
        <f t="shared" si="26"/>
        <v>30</v>
      </c>
      <c r="O383" s="15">
        <f t="shared" si="27"/>
        <v>4023000</v>
      </c>
      <c r="P383">
        <f t="shared" si="28"/>
        <v>0</v>
      </c>
      <c r="Q383">
        <f t="shared" si="29"/>
        <v>2.8990308205940702</v>
      </c>
    </row>
    <row r="384" spans="1:21" x14ac:dyDescent="0.25">
      <c r="A384" s="3" t="s">
        <v>19</v>
      </c>
      <c r="B384" s="3" t="s">
        <v>20</v>
      </c>
      <c r="C384" s="4">
        <v>2013</v>
      </c>
      <c r="D384" s="3">
        <v>12</v>
      </c>
      <c r="E384" s="3">
        <v>4</v>
      </c>
      <c r="F384" s="3">
        <v>55</v>
      </c>
      <c r="G384" s="8">
        <v>41334</v>
      </c>
      <c r="H384">
        <v>60</v>
      </c>
      <c r="I384">
        <v>90</v>
      </c>
      <c r="J384">
        <v>0.12660833799999999</v>
      </c>
      <c r="L384">
        <v>1.23559764143592</v>
      </c>
      <c r="M384" s="15">
        <f t="shared" si="25"/>
        <v>1391</v>
      </c>
      <c r="N384" s="15">
        <f t="shared" si="26"/>
        <v>30</v>
      </c>
      <c r="O384" s="15">
        <f t="shared" si="27"/>
        <v>4173000</v>
      </c>
      <c r="P384">
        <f t="shared" si="28"/>
        <v>0</v>
      </c>
      <c r="Q384">
        <f t="shared" si="29"/>
        <v>5.1561489577120945</v>
      </c>
    </row>
    <row r="385" spans="1:21" x14ac:dyDescent="0.25">
      <c r="A385" s="3" t="s">
        <v>19</v>
      </c>
      <c r="B385" s="3" t="s">
        <v>20</v>
      </c>
      <c r="C385" s="4">
        <v>2013</v>
      </c>
      <c r="D385" s="3">
        <v>12</v>
      </c>
      <c r="E385" s="3">
        <v>4</v>
      </c>
      <c r="F385" s="3">
        <v>55</v>
      </c>
      <c r="G385" s="8">
        <v>41334</v>
      </c>
      <c r="H385">
        <v>90</v>
      </c>
      <c r="I385">
        <v>120</v>
      </c>
      <c r="J385">
        <v>0.113901113</v>
      </c>
      <c r="L385">
        <v>0.23255089200265502</v>
      </c>
      <c r="M385" s="15">
        <f t="shared" si="25"/>
        <v>1400</v>
      </c>
      <c r="N385" s="15">
        <f t="shared" si="26"/>
        <v>30</v>
      </c>
      <c r="O385" s="15">
        <f t="shared" si="27"/>
        <v>4200000</v>
      </c>
      <c r="P385">
        <f t="shared" si="28"/>
        <v>0</v>
      </c>
      <c r="Q385">
        <f t="shared" si="29"/>
        <v>0.97671374641115105</v>
      </c>
    </row>
    <row r="386" spans="1:21" x14ac:dyDescent="0.25">
      <c r="A386" s="3" t="s">
        <v>19</v>
      </c>
      <c r="B386" s="3" t="s">
        <v>20</v>
      </c>
      <c r="C386" s="4">
        <v>2013</v>
      </c>
      <c r="D386" s="3">
        <v>12</v>
      </c>
      <c r="E386" s="3">
        <v>4</v>
      </c>
      <c r="F386" s="3">
        <v>55</v>
      </c>
      <c r="G386" s="8">
        <v>41334</v>
      </c>
      <c r="H386">
        <v>120</v>
      </c>
      <c r="I386">
        <v>150</v>
      </c>
      <c r="J386">
        <v>8.5727109999999995E-2</v>
      </c>
      <c r="L386">
        <v>6.5479226887529995E-2</v>
      </c>
      <c r="M386" s="15">
        <f t="shared" ref="M386:M393" si="30">IF(I386=10, 1417, IF(I386=20, 1417, IF(I386=30, 1417, IF(I386=60, 1341, IF(I386=90, 1391, IF(I386=120, 1400, 0))))))</f>
        <v>0</v>
      </c>
      <c r="N386" s="15">
        <f t="shared" si="26"/>
        <v>30</v>
      </c>
      <c r="O386" s="15">
        <f t="shared" si="27"/>
        <v>0</v>
      </c>
      <c r="P386">
        <f t="shared" si="28"/>
        <v>0</v>
      </c>
      <c r="Q386">
        <f t="shared" si="29"/>
        <v>0</v>
      </c>
    </row>
    <row r="387" spans="1:21" x14ac:dyDescent="0.25">
      <c r="A387" s="3" t="s">
        <v>19</v>
      </c>
      <c r="B387" s="3" t="s">
        <v>20</v>
      </c>
      <c r="C387" s="4">
        <v>2013</v>
      </c>
      <c r="D387" s="3">
        <v>14</v>
      </c>
      <c r="E387" s="3">
        <v>4</v>
      </c>
      <c r="F387" s="3">
        <v>56</v>
      </c>
      <c r="G387" s="8">
        <v>41334</v>
      </c>
      <c r="H387">
        <v>0</v>
      </c>
      <c r="I387">
        <v>10</v>
      </c>
      <c r="J387">
        <v>0.20810992</v>
      </c>
      <c r="K387">
        <v>1.2397096458614998</v>
      </c>
      <c r="L387">
        <v>3.435044099286555</v>
      </c>
      <c r="M387" s="15">
        <f t="shared" si="30"/>
        <v>1417</v>
      </c>
      <c r="N387" s="15">
        <f t="shared" ref="N387:N393" si="31">I387-H387</f>
        <v>10</v>
      </c>
      <c r="O387" s="15">
        <f t="shared" ref="O387:O393" si="32">(N387/100)*10000*M387</f>
        <v>1417000</v>
      </c>
      <c r="P387">
        <f t="shared" ref="P387:P393" si="33">O387*K387*(1/1000000)</f>
        <v>1.7566685681857452</v>
      </c>
      <c r="Q387">
        <f t="shared" ref="Q387:Q393" si="34">O387*L387*(1/1000000)</f>
        <v>4.8674574886890483</v>
      </c>
      <c r="R387">
        <f>SUM(P387:P393)</f>
        <v>2.5918429516260186</v>
      </c>
      <c r="S387">
        <f>SUM(Q387:Q393)</f>
        <v>26.897530803586712</v>
      </c>
      <c r="T387">
        <v>2.5918429516260186</v>
      </c>
      <c r="U387">
        <v>26.897530803586712</v>
      </c>
    </row>
    <row r="388" spans="1:21" x14ac:dyDescent="0.25">
      <c r="A388" s="3" t="s">
        <v>19</v>
      </c>
      <c r="B388" s="3" t="s">
        <v>20</v>
      </c>
      <c r="C388" s="4">
        <v>2013</v>
      </c>
      <c r="D388" s="3">
        <v>14</v>
      </c>
      <c r="E388" s="3">
        <v>4</v>
      </c>
      <c r="F388" s="3">
        <v>56</v>
      </c>
      <c r="G388" s="8">
        <v>41334</v>
      </c>
      <c r="H388">
        <v>10</v>
      </c>
      <c r="I388">
        <v>20</v>
      </c>
      <c r="J388">
        <v>0.174405436</v>
      </c>
      <c r="K388">
        <v>0.30153180443050004</v>
      </c>
      <c r="L388">
        <v>1.309028113334795</v>
      </c>
      <c r="M388" s="15">
        <f t="shared" si="30"/>
        <v>1417</v>
      </c>
      <c r="N388" s="15">
        <f t="shared" si="31"/>
        <v>10</v>
      </c>
      <c r="O388" s="15">
        <f t="shared" si="32"/>
        <v>1417000</v>
      </c>
      <c r="P388">
        <f t="shared" si="33"/>
        <v>0.42727056687801851</v>
      </c>
      <c r="Q388">
        <f t="shared" si="34"/>
        <v>1.8548928365954043</v>
      </c>
    </row>
    <row r="389" spans="1:21" x14ac:dyDescent="0.25">
      <c r="A389" s="3" t="s">
        <v>19</v>
      </c>
      <c r="B389" s="3" t="s">
        <v>20</v>
      </c>
      <c r="C389" s="4">
        <v>2013</v>
      </c>
      <c r="D389" s="3">
        <v>14</v>
      </c>
      <c r="E389" s="3">
        <v>4</v>
      </c>
      <c r="F389" s="3">
        <v>56</v>
      </c>
      <c r="G389" s="8">
        <v>41334</v>
      </c>
      <c r="H389">
        <v>20</v>
      </c>
      <c r="I389">
        <v>30</v>
      </c>
      <c r="J389">
        <v>0.162516824</v>
      </c>
      <c r="K389">
        <v>0.28786437301500006</v>
      </c>
      <c r="L389">
        <v>1.24810482633921</v>
      </c>
      <c r="M389" s="15">
        <f t="shared" si="30"/>
        <v>1417</v>
      </c>
      <c r="N389" s="15">
        <f t="shared" si="31"/>
        <v>10</v>
      </c>
      <c r="O389" s="15">
        <f t="shared" si="32"/>
        <v>1417000</v>
      </c>
      <c r="P389">
        <f t="shared" si="33"/>
        <v>0.40790381656225505</v>
      </c>
      <c r="Q389">
        <f t="shared" si="34"/>
        <v>1.7685645389226607</v>
      </c>
    </row>
    <row r="390" spans="1:21" x14ac:dyDescent="0.25">
      <c r="A390" s="3" t="s">
        <v>19</v>
      </c>
      <c r="B390" s="3" t="s">
        <v>20</v>
      </c>
      <c r="C390" s="4">
        <v>2013</v>
      </c>
      <c r="D390" s="3">
        <v>14</v>
      </c>
      <c r="E390" s="3">
        <v>4</v>
      </c>
      <c r="F390" s="3">
        <v>56</v>
      </c>
      <c r="G390" s="8">
        <v>41334</v>
      </c>
      <c r="H390">
        <v>30</v>
      </c>
      <c r="I390">
        <v>60</v>
      </c>
      <c r="J390">
        <v>0.15775558200000001</v>
      </c>
      <c r="L390">
        <v>1.4711318955774599</v>
      </c>
      <c r="M390" s="15">
        <f t="shared" si="30"/>
        <v>1341</v>
      </c>
      <c r="N390" s="15">
        <f t="shared" si="31"/>
        <v>30</v>
      </c>
      <c r="O390" s="15">
        <f t="shared" si="32"/>
        <v>4023000</v>
      </c>
      <c r="P390">
        <f t="shared" si="33"/>
        <v>0</v>
      </c>
      <c r="Q390">
        <f t="shared" si="34"/>
        <v>5.9183636159081212</v>
      </c>
    </row>
    <row r="391" spans="1:21" x14ac:dyDescent="0.25">
      <c r="A391" s="3" t="s">
        <v>19</v>
      </c>
      <c r="B391" s="3" t="s">
        <v>20</v>
      </c>
      <c r="C391" s="4">
        <v>2013</v>
      </c>
      <c r="D391" s="3">
        <v>14</v>
      </c>
      <c r="E391" s="3">
        <v>4</v>
      </c>
      <c r="F391" s="3">
        <v>56</v>
      </c>
      <c r="G391" s="8">
        <v>41334</v>
      </c>
      <c r="H391">
        <v>60</v>
      </c>
      <c r="I391">
        <v>90</v>
      </c>
      <c r="J391">
        <v>0.151909722</v>
      </c>
      <c r="L391">
        <v>1.4027942166323248</v>
      </c>
      <c r="M391" s="15">
        <f t="shared" si="30"/>
        <v>1391</v>
      </c>
      <c r="N391" s="15">
        <f t="shared" si="31"/>
        <v>30</v>
      </c>
      <c r="O391" s="15">
        <f t="shared" si="32"/>
        <v>4173000</v>
      </c>
      <c r="P391">
        <f t="shared" si="33"/>
        <v>0</v>
      </c>
      <c r="Q391">
        <f t="shared" si="34"/>
        <v>5.8538602660066914</v>
      </c>
    </row>
    <row r="392" spans="1:21" x14ac:dyDescent="0.25">
      <c r="A392" s="3" t="s">
        <v>19</v>
      </c>
      <c r="B392" s="3" t="s">
        <v>20</v>
      </c>
      <c r="C392" s="4">
        <v>2013</v>
      </c>
      <c r="D392" s="3">
        <v>14</v>
      </c>
      <c r="E392" s="3">
        <v>4</v>
      </c>
      <c r="F392" s="3">
        <v>56</v>
      </c>
      <c r="G392" s="8">
        <v>41334</v>
      </c>
      <c r="H392">
        <v>90</v>
      </c>
      <c r="I392">
        <v>120</v>
      </c>
      <c r="J392">
        <v>0.139195231</v>
      </c>
      <c r="L392">
        <v>1.579617156539235</v>
      </c>
      <c r="M392" s="15">
        <f t="shared" si="30"/>
        <v>1400</v>
      </c>
      <c r="N392" s="15">
        <f t="shared" si="31"/>
        <v>30</v>
      </c>
      <c r="O392" s="15">
        <f t="shared" si="32"/>
        <v>4200000</v>
      </c>
      <c r="P392">
        <f t="shared" si="33"/>
        <v>0</v>
      </c>
      <c r="Q392">
        <f t="shared" si="34"/>
        <v>6.6343920574647868</v>
      </c>
    </row>
    <row r="393" spans="1:21" x14ac:dyDescent="0.25">
      <c r="A393" s="3" t="s">
        <v>19</v>
      </c>
      <c r="B393" s="3" t="s">
        <v>20</v>
      </c>
      <c r="C393" s="4">
        <v>2013</v>
      </c>
      <c r="D393" s="3">
        <v>14</v>
      </c>
      <c r="E393" s="3">
        <v>4</v>
      </c>
      <c r="F393" s="3">
        <v>56</v>
      </c>
      <c r="G393" s="8">
        <v>41334</v>
      </c>
      <c r="H393">
        <v>120</v>
      </c>
      <c r="I393">
        <v>150</v>
      </c>
      <c r="J393">
        <v>0.12875840099999999</v>
      </c>
      <c r="L393">
        <v>0.61029545426983001</v>
      </c>
      <c r="M393" s="15">
        <f t="shared" si="30"/>
        <v>0</v>
      </c>
      <c r="N393" s="15">
        <f t="shared" si="31"/>
        <v>30</v>
      </c>
      <c r="O393" s="15">
        <f t="shared" si="32"/>
        <v>0</v>
      </c>
      <c r="P393">
        <f t="shared" si="33"/>
        <v>0</v>
      </c>
      <c r="Q393">
        <f t="shared" si="34"/>
        <v>0</v>
      </c>
    </row>
  </sheetData>
  <autoFilter ref="A1:M393">
    <sortState ref="A2:M393">
      <sortCondition ref="F1:F393"/>
    </sortState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zoomScaleNormal="100" workbookViewId="0">
      <selection activeCell="N2" sqref="N2"/>
    </sheetView>
  </sheetViews>
  <sheetFormatPr defaultRowHeight="15" x14ac:dyDescent="0.25"/>
  <cols>
    <col min="1" max="3" width="9.140625" style="3"/>
    <col min="4" max="5" width="10.42578125" style="3" customWidth="1"/>
    <col min="6" max="6" width="9.140625" style="3"/>
    <col min="7" max="7" width="9.140625" customWidth="1"/>
    <col min="8" max="8" width="15.140625" customWidth="1"/>
    <col min="9" max="9" width="15.42578125" customWidth="1"/>
    <col min="10" max="10" width="13.42578125" customWidth="1"/>
    <col min="11" max="11" width="13.85546875" customWidth="1"/>
    <col min="12" max="12" width="13.28515625" customWidth="1"/>
    <col min="13" max="13" width="10.7109375" customWidth="1"/>
    <col min="14" max="15" width="9.140625" customWidth="1"/>
  </cols>
  <sheetData>
    <row r="1" spans="1:16" s="1" customFormat="1" ht="45" x14ac:dyDescent="0.25">
      <c r="A1" s="2" t="s">
        <v>7</v>
      </c>
      <c r="B1" s="2" t="s">
        <v>4</v>
      </c>
      <c r="C1" s="2" t="s">
        <v>6</v>
      </c>
      <c r="D1" s="2" t="s">
        <v>3</v>
      </c>
      <c r="E1" s="2" t="s">
        <v>8</v>
      </c>
      <c r="F1" s="2" t="s">
        <v>1</v>
      </c>
      <c r="G1" s="2" t="s">
        <v>2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7" t="s">
        <v>44</v>
      </c>
      <c r="N1" s="1" t="s">
        <v>45</v>
      </c>
      <c r="O1" s="1" t="s">
        <v>46</v>
      </c>
      <c r="P1" s="1" t="s">
        <v>47</v>
      </c>
    </row>
    <row r="2" spans="1:16" x14ac:dyDescent="0.25">
      <c r="A2" s="3" t="s">
        <v>19</v>
      </c>
      <c r="B2" s="3" t="s">
        <v>20</v>
      </c>
      <c r="C2" s="4">
        <v>2013</v>
      </c>
      <c r="D2" s="4">
        <v>5</v>
      </c>
      <c r="E2" s="4">
        <v>1</v>
      </c>
      <c r="F2" s="5">
        <v>1</v>
      </c>
      <c r="G2" s="3" t="s">
        <v>21</v>
      </c>
      <c r="H2" s="3">
        <v>0</v>
      </c>
      <c r="I2" s="3">
        <v>30</v>
      </c>
      <c r="J2" s="3">
        <v>9.2455621301774968E-2</v>
      </c>
      <c r="K2" s="3">
        <v>0.19529508752465477</v>
      </c>
      <c r="L2" s="3">
        <v>10.635570759368834</v>
      </c>
      <c r="M2">
        <f t="shared" ref="M2:M65" si="0">IF(I2=30, 1417, IF(I2=60, 1341, IF(I2=90, 1391, IF(I2=120, 1400, 0))))</f>
        <v>1417</v>
      </c>
      <c r="N2">
        <f>$M2*3000*K2*(1/1000000)</f>
        <v>0.83019941706730738</v>
      </c>
      <c r="O2">
        <f>$M2*3000*L2*(1/1000000)</f>
        <v>45.21181129807691</v>
      </c>
      <c r="P2">
        <v>61.182685821247944</v>
      </c>
    </row>
    <row r="3" spans="1:16" x14ac:dyDescent="0.25">
      <c r="A3" s="3" t="s">
        <v>19</v>
      </c>
      <c r="B3" s="3" t="s">
        <v>20</v>
      </c>
      <c r="C3" s="4">
        <v>2013</v>
      </c>
      <c r="D3" s="4">
        <v>7</v>
      </c>
      <c r="E3" s="4">
        <v>1</v>
      </c>
      <c r="F3" s="5">
        <v>2</v>
      </c>
      <c r="G3" s="3" t="s">
        <v>21</v>
      </c>
      <c r="H3" s="3">
        <v>0</v>
      </c>
      <c r="I3" s="3">
        <v>30</v>
      </c>
      <c r="J3" s="3">
        <v>7.7469335054873995E-2</v>
      </c>
      <c r="K3" s="3">
        <v>0.18610218958467833</v>
      </c>
      <c r="L3" s="3">
        <v>9.1795190445448664</v>
      </c>
      <c r="M3">
        <f t="shared" si="0"/>
        <v>1417</v>
      </c>
      <c r="N3">
        <f t="shared" ref="N3:N66" si="1">M3*3000*K3*(1/1000000)</f>
        <v>0.79112040792446758</v>
      </c>
      <c r="O3">
        <f t="shared" ref="O3:O66" si="2">$M3*3000*L3*(1/1000000)</f>
        <v>39.022135458360225</v>
      </c>
      <c r="P3">
        <v>56.485899548503291</v>
      </c>
    </row>
    <row r="4" spans="1:16" x14ac:dyDescent="0.25">
      <c r="A4" s="3" t="s">
        <v>19</v>
      </c>
      <c r="B4" s="3" t="s">
        <v>20</v>
      </c>
      <c r="C4" s="4">
        <v>2013</v>
      </c>
      <c r="D4" s="4">
        <v>9</v>
      </c>
      <c r="E4" s="4">
        <v>1</v>
      </c>
      <c r="F4" s="5">
        <v>3</v>
      </c>
      <c r="G4" s="3" t="s">
        <v>21</v>
      </c>
      <c r="H4" s="3">
        <v>0</v>
      </c>
      <c r="I4" s="3">
        <v>30</v>
      </c>
      <c r="J4" s="3">
        <v>9.0823529411765039E-2</v>
      </c>
      <c r="K4" s="3">
        <v>2.3874996078431372E-2</v>
      </c>
      <c r="L4" s="3">
        <v>9.5963576470588254</v>
      </c>
      <c r="M4">
        <f t="shared" si="0"/>
        <v>1417</v>
      </c>
      <c r="N4">
        <f t="shared" si="1"/>
        <v>0.10149260832941175</v>
      </c>
      <c r="O4">
        <f t="shared" si="2"/>
        <v>40.79411635764707</v>
      </c>
      <c r="P4">
        <v>60.034124657323126</v>
      </c>
    </row>
    <row r="5" spans="1:16" x14ac:dyDescent="0.25">
      <c r="A5" s="3" t="s">
        <v>19</v>
      </c>
      <c r="B5" s="3" t="s">
        <v>20</v>
      </c>
      <c r="C5" s="4">
        <v>2013</v>
      </c>
      <c r="D5" s="4">
        <v>3</v>
      </c>
      <c r="E5" s="4">
        <v>1</v>
      </c>
      <c r="F5" s="5">
        <v>4</v>
      </c>
      <c r="G5" s="3" t="s">
        <v>21</v>
      </c>
      <c r="H5" s="3">
        <v>0</v>
      </c>
      <c r="I5" s="3">
        <v>30</v>
      </c>
      <c r="J5" s="3">
        <v>0.15711434274308519</v>
      </c>
      <c r="K5" s="3">
        <v>0.20535999429712007</v>
      </c>
      <c r="L5" s="3">
        <v>14.956679536165764</v>
      </c>
      <c r="M5">
        <f t="shared" si="0"/>
        <v>1417</v>
      </c>
      <c r="N5">
        <f t="shared" si="1"/>
        <v>0.87298533575705739</v>
      </c>
      <c r="O5">
        <f t="shared" si="2"/>
        <v>63.580844708240654</v>
      </c>
      <c r="P5">
        <v>109.02429659236566</v>
      </c>
    </row>
    <row r="6" spans="1:16" x14ac:dyDescent="0.25">
      <c r="A6" s="3" t="s">
        <v>19</v>
      </c>
      <c r="B6" s="3" t="s">
        <v>20</v>
      </c>
      <c r="C6" s="4">
        <v>2013</v>
      </c>
      <c r="D6" s="4">
        <v>13</v>
      </c>
      <c r="E6" s="4">
        <v>1</v>
      </c>
      <c r="F6" s="5">
        <v>5</v>
      </c>
      <c r="G6" s="3" t="s">
        <v>21</v>
      </c>
      <c r="H6" s="3">
        <v>0</v>
      </c>
      <c r="I6" s="3">
        <v>30</v>
      </c>
      <c r="J6" s="3">
        <v>8.8917525773195755E-2</v>
      </c>
      <c r="K6" s="3">
        <v>0.204935073024055</v>
      </c>
      <c r="L6" s="3">
        <v>8.6138883526632295</v>
      </c>
      <c r="M6">
        <f t="shared" si="0"/>
        <v>1417</v>
      </c>
      <c r="N6">
        <f t="shared" si="1"/>
        <v>0.87117899542525779</v>
      </c>
      <c r="O6">
        <f t="shared" si="2"/>
        <v>36.617639387171387</v>
      </c>
      <c r="P6">
        <v>45.439869008194911</v>
      </c>
    </row>
    <row r="7" spans="1:16" x14ac:dyDescent="0.25">
      <c r="A7" s="3" t="s">
        <v>19</v>
      </c>
      <c r="B7" s="3" t="s">
        <v>20</v>
      </c>
      <c r="C7" s="4">
        <v>2013</v>
      </c>
      <c r="D7" s="4">
        <v>11</v>
      </c>
      <c r="E7" s="4">
        <v>1</v>
      </c>
      <c r="F7" s="5">
        <v>6</v>
      </c>
      <c r="G7" s="3" t="s">
        <v>21</v>
      </c>
      <c r="H7" s="3">
        <v>0</v>
      </c>
      <c r="I7" s="3">
        <v>30</v>
      </c>
      <c r="J7" s="3">
        <v>9.8945855294681431E-2</v>
      </c>
      <c r="K7" s="3">
        <v>0.91803530785816945</v>
      </c>
      <c r="L7" s="3">
        <v>7.1103881169142298</v>
      </c>
      <c r="M7">
        <f t="shared" si="0"/>
        <v>1417</v>
      </c>
      <c r="N7">
        <f t="shared" si="1"/>
        <v>3.902568093705078</v>
      </c>
      <c r="O7">
        <f t="shared" si="2"/>
        <v>30.226259885002388</v>
      </c>
      <c r="P7">
        <v>36.386147189920877</v>
      </c>
    </row>
    <row r="8" spans="1:16" x14ac:dyDescent="0.25">
      <c r="A8" s="3" t="s">
        <v>19</v>
      </c>
      <c r="B8" s="3" t="s">
        <v>20</v>
      </c>
      <c r="C8" s="4">
        <v>2013</v>
      </c>
      <c r="D8" s="4">
        <v>12</v>
      </c>
      <c r="E8" s="4">
        <v>1</v>
      </c>
      <c r="F8" s="5">
        <v>7</v>
      </c>
      <c r="G8" s="3" t="s">
        <v>21</v>
      </c>
      <c r="H8" s="3">
        <v>0</v>
      </c>
      <c r="I8" s="3">
        <v>30</v>
      </c>
      <c r="J8" s="3">
        <v>0.13932051619699762</v>
      </c>
      <c r="K8" s="3">
        <v>1.7102712667895858E-3</v>
      </c>
      <c r="L8" s="3">
        <v>12.725884171714513</v>
      </c>
      <c r="M8">
        <f t="shared" si="0"/>
        <v>1417</v>
      </c>
      <c r="N8">
        <f t="shared" si="1"/>
        <v>7.2703631551225287E-3</v>
      </c>
      <c r="O8">
        <f t="shared" si="2"/>
        <v>54.097733613958397</v>
      </c>
      <c r="P8">
        <v>97.662624184065834</v>
      </c>
    </row>
    <row r="9" spans="1:16" x14ac:dyDescent="0.25">
      <c r="A9" s="3" t="s">
        <v>19</v>
      </c>
      <c r="B9" s="3" t="s">
        <v>20</v>
      </c>
      <c r="C9" s="4">
        <v>2013</v>
      </c>
      <c r="D9" s="4">
        <v>14</v>
      </c>
      <c r="E9" s="4">
        <v>1</v>
      </c>
      <c r="F9" s="5">
        <v>8</v>
      </c>
      <c r="G9" s="3" t="s">
        <v>21</v>
      </c>
      <c r="H9" s="3">
        <v>0</v>
      </c>
      <c r="I9" s="3">
        <v>30</v>
      </c>
      <c r="J9" s="3">
        <v>6.9517071670255462E-2</v>
      </c>
      <c r="K9" s="3">
        <v>0.20275755152260849</v>
      </c>
      <c r="L9" s="3">
        <v>3.6319399000307611</v>
      </c>
      <c r="M9">
        <f t="shared" si="0"/>
        <v>1417</v>
      </c>
      <c r="N9">
        <f t="shared" si="1"/>
        <v>0.86192235152260865</v>
      </c>
      <c r="O9">
        <f t="shared" si="2"/>
        <v>15.439376515030766</v>
      </c>
      <c r="P9">
        <v>23.162460942435871</v>
      </c>
    </row>
    <row r="10" spans="1:16" x14ac:dyDescent="0.25">
      <c r="A10" s="3" t="s">
        <v>19</v>
      </c>
      <c r="B10" s="3" t="s">
        <v>20</v>
      </c>
      <c r="C10" s="4">
        <v>2013</v>
      </c>
      <c r="D10" s="4">
        <v>2</v>
      </c>
      <c r="E10" s="4">
        <v>1</v>
      </c>
      <c r="F10" s="5">
        <v>9</v>
      </c>
      <c r="G10" s="3" t="s">
        <v>21</v>
      </c>
      <c r="H10" s="3">
        <v>0</v>
      </c>
      <c r="I10" s="3">
        <v>30</v>
      </c>
      <c r="J10" s="3">
        <v>6.5888812628688995E-2</v>
      </c>
      <c r="K10" s="3">
        <v>0.66817641843971609</v>
      </c>
      <c r="L10" s="3">
        <v>7.707127659574466</v>
      </c>
      <c r="M10">
        <f t="shared" si="0"/>
        <v>1417</v>
      </c>
      <c r="N10">
        <f t="shared" si="1"/>
        <v>2.8404179547872328</v>
      </c>
      <c r="O10">
        <f t="shared" si="2"/>
        <v>32.762999680851053</v>
      </c>
      <c r="P10">
        <v>63.329371730375925</v>
      </c>
    </row>
    <row r="11" spans="1:16" x14ac:dyDescent="0.25">
      <c r="A11" s="3" t="s">
        <v>19</v>
      </c>
      <c r="B11" s="3" t="s">
        <v>20</v>
      </c>
      <c r="C11" s="4">
        <v>2013</v>
      </c>
      <c r="D11" s="4">
        <v>4</v>
      </c>
      <c r="E11" s="4">
        <v>1</v>
      </c>
      <c r="F11" s="5">
        <v>10</v>
      </c>
      <c r="G11" s="3" t="s">
        <v>21</v>
      </c>
      <c r="H11" s="3">
        <v>0</v>
      </c>
      <c r="I11" s="3">
        <v>30</v>
      </c>
      <c r="J11" s="3">
        <v>5.7985257985257964E-2</v>
      </c>
      <c r="K11" s="3">
        <v>0.24251776412776413</v>
      </c>
      <c r="L11" s="3">
        <v>1.0229068787878786</v>
      </c>
      <c r="M11">
        <f t="shared" si="0"/>
        <v>1417</v>
      </c>
      <c r="N11">
        <f t="shared" si="1"/>
        <v>1.0309430153071253</v>
      </c>
      <c r="O11">
        <f t="shared" si="2"/>
        <v>4.348377141727271</v>
      </c>
      <c r="P11">
        <v>15.809352792928854</v>
      </c>
    </row>
    <row r="12" spans="1:16" x14ac:dyDescent="0.25">
      <c r="A12" s="3" t="s">
        <v>19</v>
      </c>
      <c r="B12" s="3" t="s">
        <v>20</v>
      </c>
      <c r="C12" s="4">
        <v>2013</v>
      </c>
      <c r="D12" s="4">
        <v>10</v>
      </c>
      <c r="E12" s="4">
        <v>1</v>
      </c>
      <c r="F12" s="5">
        <v>11</v>
      </c>
      <c r="G12" s="3" t="s">
        <v>21</v>
      </c>
      <c r="H12" s="3">
        <v>0</v>
      </c>
      <c r="I12" s="3">
        <v>30</v>
      </c>
      <c r="J12" s="3">
        <v>0.14351425942962281</v>
      </c>
      <c r="K12" s="3">
        <v>0.12000443882244712</v>
      </c>
      <c r="L12" s="3">
        <v>24.316482260042939</v>
      </c>
      <c r="M12">
        <f t="shared" si="0"/>
        <v>1417</v>
      </c>
      <c r="N12">
        <f t="shared" si="1"/>
        <v>0.51013886943422271</v>
      </c>
      <c r="O12">
        <f t="shared" si="2"/>
        <v>103.36936608744253</v>
      </c>
      <c r="P12">
        <v>195.78667337491586</v>
      </c>
    </row>
    <row r="13" spans="1:16" x14ac:dyDescent="0.25">
      <c r="A13" s="3" t="s">
        <v>19</v>
      </c>
      <c r="B13" s="3" t="s">
        <v>20</v>
      </c>
      <c r="C13" s="4">
        <v>2013</v>
      </c>
      <c r="D13" s="4">
        <v>8</v>
      </c>
      <c r="E13" s="4">
        <v>1</v>
      </c>
      <c r="F13" s="5">
        <v>12</v>
      </c>
      <c r="G13" s="3" t="s">
        <v>21</v>
      </c>
      <c r="H13" s="3">
        <v>0</v>
      </c>
      <c r="I13" s="3">
        <v>30</v>
      </c>
      <c r="J13" s="3">
        <v>6.2361856646668816E-2</v>
      </c>
      <c r="K13" s="3">
        <v>0.27830991474581623</v>
      </c>
      <c r="L13" s="3">
        <v>14.393515460214715</v>
      </c>
      <c r="M13">
        <f t="shared" si="0"/>
        <v>1417</v>
      </c>
      <c r="N13">
        <f t="shared" si="1"/>
        <v>1.1830954475844648</v>
      </c>
      <c r="O13">
        <f t="shared" si="2"/>
        <v>61.186834221372749</v>
      </c>
      <c r="P13">
        <v>98.743009009621289</v>
      </c>
    </row>
    <row r="14" spans="1:16" x14ac:dyDescent="0.25">
      <c r="A14" s="3" t="s">
        <v>19</v>
      </c>
      <c r="B14" s="3" t="s">
        <v>20</v>
      </c>
      <c r="C14" s="4">
        <v>2013</v>
      </c>
      <c r="D14" s="4">
        <v>1</v>
      </c>
      <c r="E14" s="4">
        <v>1</v>
      </c>
      <c r="F14" s="5">
        <v>13</v>
      </c>
      <c r="G14" s="3" t="s">
        <v>21</v>
      </c>
      <c r="H14" s="3">
        <v>0</v>
      </c>
      <c r="I14" s="3">
        <v>30</v>
      </c>
      <c r="J14" s="3">
        <v>3.826392644672813E-2</v>
      </c>
      <c r="K14" s="3">
        <v>2.1385381737876342E-2</v>
      </c>
      <c r="L14" s="3">
        <v>4.1308265226699126</v>
      </c>
      <c r="M14">
        <f t="shared" si="0"/>
        <v>1417</v>
      </c>
      <c r="N14">
        <f t="shared" si="1"/>
        <v>9.0909257767712331E-2</v>
      </c>
      <c r="O14">
        <f t="shared" si="2"/>
        <v>17.560143547869796</v>
      </c>
      <c r="P14">
        <v>20.703516439770119</v>
      </c>
    </row>
    <row r="15" spans="1:16" x14ac:dyDescent="0.25">
      <c r="A15" s="3" t="s">
        <v>19</v>
      </c>
      <c r="B15" s="3" t="s">
        <v>20</v>
      </c>
      <c r="C15" s="4">
        <v>2013</v>
      </c>
      <c r="D15" s="4">
        <v>6</v>
      </c>
      <c r="E15" s="4">
        <v>1</v>
      </c>
      <c r="F15" s="5">
        <v>14</v>
      </c>
      <c r="G15" s="3" t="s">
        <v>21</v>
      </c>
      <c r="H15" s="3">
        <v>0</v>
      </c>
      <c r="I15" s="3">
        <v>30</v>
      </c>
      <c r="J15" s="3">
        <v>0.1292839230983561</v>
      </c>
      <c r="K15" s="3">
        <v>0</v>
      </c>
      <c r="L15" s="3">
        <v>8.9648610894399567</v>
      </c>
      <c r="M15">
        <f t="shared" si="0"/>
        <v>1417</v>
      </c>
      <c r="N15">
        <f t="shared" si="1"/>
        <v>0</v>
      </c>
      <c r="O15">
        <f t="shared" si="2"/>
        <v>38.109624491209253</v>
      </c>
      <c r="P15">
        <v>78.741680034037117</v>
      </c>
    </row>
    <row r="16" spans="1:16" x14ac:dyDescent="0.25">
      <c r="A16" s="3" t="s">
        <v>19</v>
      </c>
      <c r="B16" s="3" t="s">
        <v>20</v>
      </c>
      <c r="C16" s="4">
        <v>2013</v>
      </c>
      <c r="D16" s="4">
        <v>3</v>
      </c>
      <c r="E16" s="4">
        <v>2</v>
      </c>
      <c r="F16" s="5">
        <v>15</v>
      </c>
      <c r="G16" s="3" t="s">
        <v>21</v>
      </c>
      <c r="H16" s="3">
        <v>0</v>
      </c>
      <c r="I16" s="3">
        <v>30</v>
      </c>
      <c r="J16" s="3">
        <v>0.13698249513753821</v>
      </c>
      <c r="K16" s="3">
        <v>0.20594380383439842</v>
      </c>
      <c r="L16" s="3">
        <v>23.954310891914417</v>
      </c>
      <c r="M16">
        <f t="shared" si="0"/>
        <v>1417</v>
      </c>
      <c r="N16">
        <f t="shared" si="1"/>
        <v>0.87546711010002765</v>
      </c>
      <c r="O16">
        <f t="shared" si="2"/>
        <v>101.82977560152818</v>
      </c>
      <c r="P16">
        <v>162.17123381175779</v>
      </c>
    </row>
    <row r="17" spans="1:16" x14ac:dyDescent="0.25">
      <c r="A17" s="3" t="s">
        <v>19</v>
      </c>
      <c r="B17" s="3" t="s">
        <v>20</v>
      </c>
      <c r="C17" s="4">
        <v>2013</v>
      </c>
      <c r="D17" s="4">
        <v>9</v>
      </c>
      <c r="E17" s="4">
        <v>2</v>
      </c>
      <c r="F17" s="5">
        <v>16</v>
      </c>
      <c r="G17" s="3" t="s">
        <v>21</v>
      </c>
      <c r="H17" s="3">
        <v>0</v>
      </c>
      <c r="I17" s="3">
        <v>30</v>
      </c>
      <c r="J17" s="3">
        <v>0.10229759299781187</v>
      </c>
      <c r="K17" s="3">
        <v>0.19086005196936545</v>
      </c>
      <c r="L17" s="3">
        <v>9.6251686725018217</v>
      </c>
      <c r="M17">
        <f t="shared" si="0"/>
        <v>1417</v>
      </c>
      <c r="N17">
        <f t="shared" si="1"/>
        <v>0.81134608092177252</v>
      </c>
      <c r="O17">
        <f t="shared" si="2"/>
        <v>40.91659202680524</v>
      </c>
      <c r="P17">
        <v>58.909628420243223</v>
      </c>
    </row>
    <row r="18" spans="1:16" x14ac:dyDescent="0.25">
      <c r="A18" s="3" t="s">
        <v>19</v>
      </c>
      <c r="B18" s="3" t="s">
        <v>20</v>
      </c>
      <c r="C18" s="4">
        <v>2013</v>
      </c>
      <c r="D18" s="4">
        <v>6</v>
      </c>
      <c r="E18" s="4">
        <v>2</v>
      </c>
      <c r="F18" s="5">
        <v>17</v>
      </c>
      <c r="G18" s="3" t="s">
        <v>21</v>
      </c>
      <c r="H18" s="3">
        <v>0</v>
      </c>
      <c r="I18" s="3">
        <v>30</v>
      </c>
      <c r="J18" s="3">
        <v>0.11211573236889703</v>
      </c>
      <c r="K18" s="3">
        <v>7.0002486437613018E-2</v>
      </c>
      <c r="L18" s="3">
        <v>13.451393037974686</v>
      </c>
      <c r="M18">
        <f t="shared" si="0"/>
        <v>1417</v>
      </c>
      <c r="N18">
        <f t="shared" si="1"/>
        <v>0.29758056984629294</v>
      </c>
      <c r="O18">
        <f t="shared" si="2"/>
        <v>57.181871804430386</v>
      </c>
      <c r="P18">
        <v>93.508757636315408</v>
      </c>
    </row>
    <row r="19" spans="1:16" x14ac:dyDescent="0.25">
      <c r="A19" s="3" t="s">
        <v>19</v>
      </c>
      <c r="B19" s="3" t="s">
        <v>20</v>
      </c>
      <c r="C19" s="4">
        <v>2013</v>
      </c>
      <c r="D19" s="4">
        <v>1</v>
      </c>
      <c r="E19" s="4">
        <v>2</v>
      </c>
      <c r="F19" s="5">
        <v>18</v>
      </c>
      <c r="G19" s="3" t="s">
        <v>21</v>
      </c>
      <c r="H19" s="3">
        <v>0</v>
      </c>
      <c r="I19" s="3">
        <v>30</v>
      </c>
      <c r="J19" s="3">
        <v>8.6661446097624648E-2</v>
      </c>
      <c r="K19" s="3">
        <v>0.23833466240320197</v>
      </c>
      <c r="L19" s="3">
        <v>1.9426697555033499</v>
      </c>
      <c r="M19">
        <f t="shared" si="0"/>
        <v>1417</v>
      </c>
      <c r="N19">
        <f t="shared" si="1"/>
        <v>1.0131606498760115</v>
      </c>
      <c r="O19">
        <f t="shared" si="2"/>
        <v>8.2582891306447408</v>
      </c>
      <c r="P19">
        <v>11.405079462269631</v>
      </c>
    </row>
    <row r="20" spans="1:16" x14ac:dyDescent="0.25">
      <c r="A20" s="3" t="s">
        <v>19</v>
      </c>
      <c r="B20" s="3" t="s">
        <v>20</v>
      </c>
      <c r="C20" s="4">
        <v>2013</v>
      </c>
      <c r="D20" s="4">
        <v>7</v>
      </c>
      <c r="E20" s="4">
        <v>2</v>
      </c>
      <c r="F20" s="5">
        <v>19</v>
      </c>
      <c r="G20" s="3" t="s">
        <v>21</v>
      </c>
      <c r="H20" s="3">
        <v>0</v>
      </c>
      <c r="I20" s="3">
        <v>30</v>
      </c>
      <c r="J20" s="3">
        <v>8.4546735556599542E-2</v>
      </c>
      <c r="K20" s="3">
        <v>4.9257358697354023E-2</v>
      </c>
      <c r="L20" s="3">
        <v>4.0420036128072656</v>
      </c>
      <c r="M20">
        <f t="shared" si="0"/>
        <v>1417</v>
      </c>
      <c r="N20">
        <f t="shared" si="1"/>
        <v>0.20939303182245195</v>
      </c>
      <c r="O20">
        <f t="shared" si="2"/>
        <v>17.182557358043685</v>
      </c>
      <c r="P20">
        <v>23.971042977375856</v>
      </c>
    </row>
    <row r="21" spans="1:16" x14ac:dyDescent="0.25">
      <c r="A21" s="3" t="s">
        <v>19</v>
      </c>
      <c r="B21" s="3" t="s">
        <v>20</v>
      </c>
      <c r="C21" s="4">
        <v>2013</v>
      </c>
      <c r="D21" s="4">
        <v>5</v>
      </c>
      <c r="E21" s="4">
        <v>2</v>
      </c>
      <c r="F21" s="5">
        <v>20</v>
      </c>
      <c r="G21" s="3" t="s">
        <v>21</v>
      </c>
      <c r="H21" s="3">
        <v>0</v>
      </c>
      <c r="I21" s="3">
        <v>30</v>
      </c>
      <c r="J21" s="3">
        <v>9.3253968253968006E-2</v>
      </c>
      <c r="K21" s="3">
        <v>0.67077549603174569</v>
      </c>
      <c r="L21" s="3">
        <v>9.6317876025132243</v>
      </c>
      <c r="M21">
        <f t="shared" si="0"/>
        <v>1417</v>
      </c>
      <c r="N21">
        <f t="shared" si="1"/>
        <v>2.8514666336309507</v>
      </c>
      <c r="O21">
        <f t="shared" si="2"/>
        <v>40.944729098283716</v>
      </c>
      <c r="P21">
        <v>46.561398929337827</v>
      </c>
    </row>
    <row r="22" spans="1:16" x14ac:dyDescent="0.25">
      <c r="A22" s="3" t="s">
        <v>19</v>
      </c>
      <c r="B22" s="3" t="s">
        <v>20</v>
      </c>
      <c r="C22" s="4">
        <v>2013</v>
      </c>
      <c r="D22" s="4">
        <v>13</v>
      </c>
      <c r="E22" s="3">
        <v>2</v>
      </c>
      <c r="F22" s="3">
        <v>21</v>
      </c>
      <c r="G22" s="3" t="s">
        <v>21</v>
      </c>
      <c r="H22" s="3">
        <v>0</v>
      </c>
      <c r="I22" s="3">
        <v>30</v>
      </c>
      <c r="J22" s="3">
        <v>8.4320227380388496E-2</v>
      </c>
      <c r="K22" s="3">
        <v>0.11528814542870679</v>
      </c>
      <c r="L22" s="3">
        <v>13.208661771672196</v>
      </c>
      <c r="M22">
        <f t="shared" si="0"/>
        <v>1417</v>
      </c>
      <c r="N22">
        <f t="shared" si="1"/>
        <v>0.49008990621743248</v>
      </c>
      <c r="O22">
        <f t="shared" si="2"/>
        <v>56.150021191378499</v>
      </c>
      <c r="P22">
        <v>64.347842639220573</v>
      </c>
    </row>
    <row r="23" spans="1:16" x14ac:dyDescent="0.25">
      <c r="A23" s="3" t="s">
        <v>19</v>
      </c>
      <c r="B23" s="3" t="s">
        <v>20</v>
      </c>
      <c r="C23" s="4">
        <v>2013</v>
      </c>
      <c r="D23" s="4">
        <v>11</v>
      </c>
      <c r="E23" s="3">
        <v>2</v>
      </c>
      <c r="F23" s="3">
        <v>22</v>
      </c>
      <c r="G23" s="3" t="s">
        <v>21</v>
      </c>
      <c r="H23" s="3">
        <v>0</v>
      </c>
      <c r="I23" s="3">
        <v>30</v>
      </c>
      <c r="J23" s="3">
        <v>0.10435779816513763</v>
      </c>
      <c r="K23" s="3">
        <v>0.14352838302752291</v>
      </c>
      <c r="L23" s="3">
        <v>4.4048154873853198</v>
      </c>
      <c r="M23">
        <f t="shared" si="0"/>
        <v>1417</v>
      </c>
      <c r="N23">
        <f t="shared" si="1"/>
        <v>0.61013915624999981</v>
      </c>
      <c r="O23">
        <f t="shared" si="2"/>
        <v>18.724870636874996</v>
      </c>
      <c r="P23">
        <v>21.557212244334053</v>
      </c>
    </row>
    <row r="24" spans="1:16" x14ac:dyDescent="0.25">
      <c r="A24" s="3" t="s">
        <v>19</v>
      </c>
      <c r="B24" s="3" t="s">
        <v>20</v>
      </c>
      <c r="C24" s="4">
        <v>2013</v>
      </c>
      <c r="D24" s="4">
        <v>4</v>
      </c>
      <c r="E24" s="3">
        <v>2</v>
      </c>
      <c r="F24" s="3">
        <v>23</v>
      </c>
      <c r="G24" s="3" t="s">
        <v>21</v>
      </c>
      <c r="H24" s="3">
        <v>0</v>
      </c>
      <c r="I24" s="3">
        <v>30</v>
      </c>
      <c r="J24" s="3">
        <v>5.7437883188125358E-2</v>
      </c>
      <c r="K24" s="3">
        <v>0.25932522856835538</v>
      </c>
      <c r="L24" s="3">
        <v>3.3408320194686456</v>
      </c>
      <c r="M24">
        <f t="shared" si="0"/>
        <v>1417</v>
      </c>
      <c r="N24">
        <f t="shared" si="1"/>
        <v>1.1023915466440788</v>
      </c>
      <c r="O24">
        <f t="shared" si="2"/>
        <v>14.201876914761211</v>
      </c>
      <c r="P24">
        <v>17.904675278457873</v>
      </c>
    </row>
    <row r="25" spans="1:16" x14ac:dyDescent="0.25">
      <c r="A25" s="3" t="s">
        <v>19</v>
      </c>
      <c r="B25" s="3" t="s">
        <v>20</v>
      </c>
      <c r="C25" s="4">
        <v>2013</v>
      </c>
      <c r="D25" s="4">
        <v>2</v>
      </c>
      <c r="E25" s="3">
        <v>2</v>
      </c>
      <c r="F25" s="3">
        <v>24</v>
      </c>
      <c r="G25" s="3" t="s">
        <v>21</v>
      </c>
      <c r="H25" s="3">
        <v>0</v>
      </c>
      <c r="I25" s="3">
        <v>30</v>
      </c>
      <c r="J25" s="3">
        <v>4.5577617328519872E-2</v>
      </c>
      <c r="K25" s="3">
        <v>0.42436735860409147</v>
      </c>
      <c r="L25" s="3">
        <v>13.763281151474127</v>
      </c>
      <c r="M25">
        <f t="shared" si="0"/>
        <v>1417</v>
      </c>
      <c r="N25">
        <f t="shared" si="1"/>
        <v>1.8039856414259927</v>
      </c>
      <c r="O25">
        <f t="shared" si="2"/>
        <v>58.507708174916509</v>
      </c>
      <c r="P25">
        <v>96.252037605233895</v>
      </c>
    </row>
    <row r="26" spans="1:16" x14ac:dyDescent="0.25">
      <c r="A26" s="3" t="s">
        <v>19</v>
      </c>
      <c r="B26" s="3" t="s">
        <v>20</v>
      </c>
      <c r="C26" s="4">
        <v>2013</v>
      </c>
      <c r="D26" s="4">
        <v>12</v>
      </c>
      <c r="E26" s="3">
        <v>2</v>
      </c>
      <c r="F26" s="3">
        <v>25</v>
      </c>
      <c r="G26" s="3" t="s">
        <v>21</v>
      </c>
      <c r="H26" s="3">
        <v>0</v>
      </c>
      <c r="I26" s="3">
        <v>30</v>
      </c>
      <c r="J26" s="3">
        <v>0.14096185737976788</v>
      </c>
      <c r="K26" s="3">
        <v>0.13045093974571592</v>
      </c>
      <c r="L26" s="3">
        <v>9.9088869541182998</v>
      </c>
      <c r="M26">
        <f t="shared" si="0"/>
        <v>1417</v>
      </c>
      <c r="N26">
        <f t="shared" si="1"/>
        <v>0.55454694485903833</v>
      </c>
      <c r="O26">
        <f t="shared" si="2"/>
        <v>42.122678441956893</v>
      </c>
      <c r="P26">
        <v>81.304326835710683</v>
      </c>
    </row>
    <row r="27" spans="1:16" x14ac:dyDescent="0.25">
      <c r="A27" s="3" t="s">
        <v>19</v>
      </c>
      <c r="B27" s="3" t="s">
        <v>20</v>
      </c>
      <c r="C27" s="4">
        <v>2013</v>
      </c>
      <c r="D27" s="4">
        <v>14</v>
      </c>
      <c r="E27" s="3">
        <v>2</v>
      </c>
      <c r="F27" s="3">
        <v>26</v>
      </c>
      <c r="G27" s="3" t="s">
        <v>21</v>
      </c>
      <c r="H27" s="3">
        <v>0</v>
      </c>
      <c r="I27" s="3">
        <v>30</v>
      </c>
      <c r="J27" s="3">
        <v>3.4293552812071332E-2</v>
      </c>
      <c r="K27" s="3">
        <v>0.2193644261545496</v>
      </c>
      <c r="L27" s="3">
        <v>4.8933036122542299</v>
      </c>
      <c r="M27">
        <f t="shared" si="0"/>
        <v>1417</v>
      </c>
      <c r="N27">
        <f t="shared" si="1"/>
        <v>0.93251817558299022</v>
      </c>
      <c r="O27">
        <f t="shared" si="2"/>
        <v>20.80143365569273</v>
      </c>
      <c r="P27">
        <v>29.758511454443628</v>
      </c>
    </row>
    <row r="28" spans="1:16" x14ac:dyDescent="0.25">
      <c r="A28" s="3" t="s">
        <v>19</v>
      </c>
      <c r="B28" s="3" t="s">
        <v>20</v>
      </c>
      <c r="C28" s="4">
        <v>2013</v>
      </c>
      <c r="D28" s="4">
        <v>8</v>
      </c>
      <c r="E28" s="3">
        <v>2</v>
      </c>
      <c r="F28" s="3">
        <v>27</v>
      </c>
      <c r="G28" s="3" t="s">
        <v>21</v>
      </c>
      <c r="H28" s="3">
        <v>0</v>
      </c>
      <c r="I28" s="3">
        <v>30</v>
      </c>
      <c r="J28" s="3">
        <v>0.10044096031357164</v>
      </c>
      <c r="K28" s="3">
        <v>0.17781896129348357</v>
      </c>
      <c r="L28" s="3">
        <v>6.8878490935815782</v>
      </c>
      <c r="M28">
        <f t="shared" si="0"/>
        <v>1417</v>
      </c>
      <c r="N28">
        <f t="shared" si="1"/>
        <v>0.75590840445859864</v>
      </c>
      <c r="O28">
        <f t="shared" si="2"/>
        <v>29.280246496815288</v>
      </c>
      <c r="P28">
        <v>39.650896379929826</v>
      </c>
    </row>
    <row r="29" spans="1:16" x14ac:dyDescent="0.25">
      <c r="A29" s="3" t="s">
        <v>19</v>
      </c>
      <c r="B29" s="3" t="s">
        <v>20</v>
      </c>
      <c r="C29" s="4">
        <v>2013</v>
      </c>
      <c r="D29" s="4">
        <v>10</v>
      </c>
      <c r="E29" s="3">
        <v>2</v>
      </c>
      <c r="F29" s="3">
        <v>28</v>
      </c>
      <c r="G29" s="3" t="s">
        <v>21</v>
      </c>
      <c r="H29" s="3">
        <v>0</v>
      </c>
      <c r="I29" s="3">
        <v>30</v>
      </c>
      <c r="J29" s="3">
        <v>0.1396807297605473</v>
      </c>
      <c r="K29" s="3">
        <v>0.12391968358038767</v>
      </c>
      <c r="L29" s="3">
        <v>15.199348014063094</v>
      </c>
      <c r="M29">
        <f t="shared" si="0"/>
        <v>1417</v>
      </c>
      <c r="N29">
        <f t="shared" si="1"/>
        <v>0.52678257490022795</v>
      </c>
      <c r="O29">
        <f t="shared" si="2"/>
        <v>64.612428407782204</v>
      </c>
      <c r="P29">
        <v>107.15844175677003</v>
      </c>
    </row>
    <row r="30" spans="1:16" x14ac:dyDescent="0.25">
      <c r="A30" s="3" t="s">
        <v>19</v>
      </c>
      <c r="B30" s="3" t="s">
        <v>20</v>
      </c>
      <c r="C30" s="4">
        <v>2013</v>
      </c>
      <c r="D30" s="4">
        <v>10</v>
      </c>
      <c r="E30" s="3">
        <v>3</v>
      </c>
      <c r="F30" s="3">
        <v>29</v>
      </c>
      <c r="G30" s="3" t="s">
        <v>21</v>
      </c>
      <c r="H30" s="3">
        <v>0</v>
      </c>
      <c r="I30" s="3">
        <v>30</v>
      </c>
      <c r="J30" s="3">
        <v>0.13722341184867945</v>
      </c>
      <c r="K30" s="3">
        <v>0.1645533324411135</v>
      </c>
      <c r="L30" s="3">
        <v>32.033048715203428</v>
      </c>
      <c r="M30">
        <f t="shared" si="0"/>
        <v>1417</v>
      </c>
      <c r="N30">
        <f t="shared" si="1"/>
        <v>0.69951621620717352</v>
      </c>
      <c r="O30">
        <f t="shared" si="2"/>
        <v>136.17249008832977</v>
      </c>
      <c r="P30">
        <v>188.33707683372162</v>
      </c>
    </row>
    <row r="31" spans="1:16" x14ac:dyDescent="0.25">
      <c r="A31" s="3" t="s">
        <v>19</v>
      </c>
      <c r="B31" s="3" t="s">
        <v>20</v>
      </c>
      <c r="C31" s="4">
        <v>2013</v>
      </c>
      <c r="D31" s="4">
        <v>8</v>
      </c>
      <c r="E31" s="3">
        <v>3</v>
      </c>
      <c r="F31" s="3">
        <v>30</v>
      </c>
      <c r="G31" s="3" t="s">
        <v>21</v>
      </c>
      <c r="H31" s="3">
        <v>0</v>
      </c>
      <c r="I31" s="3">
        <v>30</v>
      </c>
      <c r="J31" s="3">
        <v>8.5371276122721301E-2</v>
      </c>
      <c r="K31" s="3">
        <v>0.29328338891359118</v>
      </c>
      <c r="L31" s="3">
        <v>7.6488676448792052</v>
      </c>
      <c r="M31">
        <f t="shared" si="0"/>
        <v>1417</v>
      </c>
      <c r="N31">
        <f t="shared" si="1"/>
        <v>1.246747686271676</v>
      </c>
      <c r="O31">
        <f t="shared" si="2"/>
        <v>32.515336358381504</v>
      </c>
      <c r="P31">
        <v>63.201330358053411</v>
      </c>
    </row>
    <row r="32" spans="1:16" x14ac:dyDescent="0.25">
      <c r="A32" s="3" t="s">
        <v>19</v>
      </c>
      <c r="B32" s="3" t="s">
        <v>20</v>
      </c>
      <c r="C32" s="4">
        <v>2013</v>
      </c>
      <c r="D32" s="4">
        <v>5</v>
      </c>
      <c r="E32" s="3">
        <v>3</v>
      </c>
      <c r="F32" s="3">
        <v>31</v>
      </c>
      <c r="G32" s="3" t="s">
        <v>21</v>
      </c>
      <c r="H32">
        <v>0</v>
      </c>
      <c r="I32">
        <v>30</v>
      </c>
      <c r="J32">
        <v>5.7751182855552544E-2</v>
      </c>
      <c r="K32">
        <v>6.9208240560348841E-2</v>
      </c>
      <c r="L32">
        <v>2.3686631957973843</v>
      </c>
      <c r="M32">
        <f t="shared" si="0"/>
        <v>1417</v>
      </c>
      <c r="N32">
        <f t="shared" si="1"/>
        <v>0.29420423062204287</v>
      </c>
      <c r="O32">
        <f t="shared" si="2"/>
        <v>10.06918724533468</v>
      </c>
      <c r="P32">
        <v>12.200114568892415</v>
      </c>
    </row>
    <row r="33" spans="1:16" x14ac:dyDescent="0.25">
      <c r="A33" s="3" t="s">
        <v>19</v>
      </c>
      <c r="B33" s="3" t="s">
        <v>20</v>
      </c>
      <c r="C33" s="4">
        <v>2013</v>
      </c>
      <c r="D33" s="4">
        <v>7</v>
      </c>
      <c r="E33" s="3">
        <v>3</v>
      </c>
      <c r="F33" s="3">
        <v>32</v>
      </c>
      <c r="G33" s="3" t="s">
        <v>21</v>
      </c>
      <c r="H33">
        <v>0</v>
      </c>
      <c r="I33">
        <v>30</v>
      </c>
      <c r="J33">
        <v>9.2761161681837914E-2</v>
      </c>
      <c r="K33">
        <v>0.2548294068776189</v>
      </c>
      <c r="L33">
        <v>6.5507650628521885</v>
      </c>
      <c r="M33">
        <f t="shared" si="0"/>
        <v>1417</v>
      </c>
      <c r="N33">
        <f t="shared" si="1"/>
        <v>1.0832798086367579</v>
      </c>
      <c r="O33">
        <f t="shared" si="2"/>
        <v>27.847302282184653</v>
      </c>
      <c r="P33">
        <v>39.475123547967023</v>
      </c>
    </row>
    <row r="34" spans="1:16" x14ac:dyDescent="0.25">
      <c r="A34" s="3" t="s">
        <v>19</v>
      </c>
      <c r="B34" s="3" t="s">
        <v>20</v>
      </c>
      <c r="C34" s="4">
        <v>2013</v>
      </c>
      <c r="D34" s="4">
        <v>2</v>
      </c>
      <c r="E34" s="3">
        <v>3</v>
      </c>
      <c r="F34" s="3">
        <v>33</v>
      </c>
      <c r="G34" s="3" t="s">
        <v>21</v>
      </c>
      <c r="H34">
        <v>0</v>
      </c>
      <c r="I34">
        <v>30</v>
      </c>
      <c r="J34">
        <v>4.7035628784678062E-2</v>
      </c>
      <c r="K34">
        <v>0.24694230859503352</v>
      </c>
      <c r="L34">
        <v>6.2462734053889113</v>
      </c>
      <c r="M34">
        <f t="shared" si="0"/>
        <v>1417</v>
      </c>
      <c r="N34">
        <f t="shared" si="1"/>
        <v>1.0497517538374874</v>
      </c>
      <c r="O34">
        <f t="shared" si="2"/>
        <v>26.552908246308263</v>
      </c>
      <c r="P34">
        <v>44.686590901872876</v>
      </c>
    </row>
    <row r="35" spans="1:16" x14ac:dyDescent="0.25">
      <c r="A35" s="3" t="s">
        <v>19</v>
      </c>
      <c r="B35" s="3" t="s">
        <v>20</v>
      </c>
      <c r="C35" s="4">
        <v>2013</v>
      </c>
      <c r="D35" s="4">
        <v>4</v>
      </c>
      <c r="E35" s="3">
        <v>3</v>
      </c>
      <c r="F35" s="3">
        <v>34</v>
      </c>
      <c r="G35" s="3" t="s">
        <v>21</v>
      </c>
      <c r="H35">
        <v>0</v>
      </c>
      <c r="I35">
        <v>30</v>
      </c>
      <c r="J35">
        <v>5.8597166345985677E-2</v>
      </c>
      <c r="K35">
        <v>0.18905641070491516</v>
      </c>
      <c r="L35">
        <v>5.7498624540843108</v>
      </c>
      <c r="M35">
        <f t="shared" si="0"/>
        <v>1417</v>
      </c>
      <c r="N35">
        <f t="shared" si="1"/>
        <v>0.80367880190659424</v>
      </c>
      <c r="O35">
        <f t="shared" si="2"/>
        <v>24.442665292312405</v>
      </c>
      <c r="P35">
        <v>27.103989167718147</v>
      </c>
    </row>
    <row r="36" spans="1:16" x14ac:dyDescent="0.25">
      <c r="A36" s="3" t="s">
        <v>19</v>
      </c>
      <c r="B36" s="3" t="s">
        <v>20</v>
      </c>
      <c r="C36" s="4">
        <v>2013</v>
      </c>
      <c r="D36" s="4">
        <v>6</v>
      </c>
      <c r="E36" s="3">
        <v>3</v>
      </c>
      <c r="F36" s="3">
        <v>35</v>
      </c>
      <c r="G36" s="3" t="s">
        <v>21</v>
      </c>
      <c r="H36">
        <v>0</v>
      </c>
      <c r="I36">
        <v>30</v>
      </c>
      <c r="J36">
        <v>0.12982335791459457</v>
      </c>
      <c r="K36">
        <v>0.46415051449151112</v>
      </c>
      <c r="L36">
        <v>11.900054879094501</v>
      </c>
      <c r="M36">
        <f t="shared" si="0"/>
        <v>1417</v>
      </c>
      <c r="N36">
        <f t="shared" si="1"/>
        <v>1.9731038371034137</v>
      </c>
      <c r="O36">
        <f t="shared" si="2"/>
        <v>50.587133291030725</v>
      </c>
      <c r="P36">
        <v>129.28240481955783</v>
      </c>
    </row>
    <row r="37" spans="1:16" x14ac:dyDescent="0.25">
      <c r="A37" s="3" t="s">
        <v>19</v>
      </c>
      <c r="B37" s="3" t="s">
        <v>20</v>
      </c>
      <c r="C37" s="4">
        <v>2013</v>
      </c>
      <c r="D37" s="4">
        <v>1</v>
      </c>
      <c r="E37" s="3">
        <v>3</v>
      </c>
      <c r="F37" s="3">
        <v>36</v>
      </c>
      <c r="G37" s="3" t="s">
        <v>21</v>
      </c>
      <c r="H37">
        <v>0</v>
      </c>
      <c r="I37">
        <v>30</v>
      </c>
      <c r="J37">
        <v>8.5447954427757558E-2</v>
      </c>
      <c r="K37">
        <v>0</v>
      </c>
      <c r="L37">
        <v>1.308852209563266</v>
      </c>
      <c r="M37">
        <f t="shared" si="0"/>
        <v>1417</v>
      </c>
      <c r="N37">
        <f t="shared" si="1"/>
        <v>0</v>
      </c>
      <c r="O37">
        <f t="shared" si="2"/>
        <v>5.5639307428534437</v>
      </c>
      <c r="P37">
        <v>7.13141447151318</v>
      </c>
    </row>
    <row r="38" spans="1:16" x14ac:dyDescent="0.25">
      <c r="A38" s="3" t="s">
        <v>19</v>
      </c>
      <c r="B38" s="3" t="s">
        <v>20</v>
      </c>
      <c r="C38" s="4">
        <v>2013</v>
      </c>
      <c r="D38" s="4">
        <v>9</v>
      </c>
      <c r="E38" s="3">
        <v>3</v>
      </c>
      <c r="F38" s="3">
        <v>37</v>
      </c>
      <c r="G38" s="3" t="s">
        <v>21</v>
      </c>
      <c r="H38">
        <v>0</v>
      </c>
      <c r="I38">
        <v>30</v>
      </c>
      <c r="J38">
        <v>6.3734753478783726E-2</v>
      </c>
      <c r="K38">
        <v>0.26301382923896238</v>
      </c>
      <c r="L38">
        <v>28.893260572066652</v>
      </c>
      <c r="M38">
        <f t="shared" si="0"/>
        <v>1417</v>
      </c>
      <c r="N38">
        <f t="shared" si="1"/>
        <v>1.118071788094829</v>
      </c>
      <c r="O38">
        <f t="shared" si="2"/>
        <v>122.82525069185533</v>
      </c>
      <c r="P38">
        <v>155.92063368809181</v>
      </c>
    </row>
    <row r="39" spans="1:16" x14ac:dyDescent="0.25">
      <c r="A39" s="3" t="s">
        <v>19</v>
      </c>
      <c r="B39" s="3" t="s">
        <v>20</v>
      </c>
      <c r="C39" s="4">
        <v>2013</v>
      </c>
      <c r="D39" s="4">
        <v>3</v>
      </c>
      <c r="E39" s="3">
        <v>3</v>
      </c>
      <c r="F39" s="3">
        <v>38</v>
      </c>
      <c r="G39" s="3" t="s">
        <v>21</v>
      </c>
      <c r="H39">
        <v>0</v>
      </c>
      <c r="I39">
        <v>30</v>
      </c>
      <c r="J39">
        <v>0.13868485484435131</v>
      </c>
      <c r="K39">
        <v>7.4957198029614092E-2</v>
      </c>
      <c r="L39">
        <v>10.791883234231085</v>
      </c>
      <c r="M39">
        <f t="shared" si="0"/>
        <v>1417</v>
      </c>
      <c r="N39">
        <f t="shared" si="1"/>
        <v>0.3186430488238895</v>
      </c>
      <c r="O39">
        <f t="shared" si="2"/>
        <v>45.876295628716342</v>
      </c>
      <c r="P39">
        <v>78.850940862172834</v>
      </c>
    </row>
    <row r="40" spans="1:16" x14ac:dyDescent="0.25">
      <c r="A40" s="3" t="s">
        <v>19</v>
      </c>
      <c r="B40" s="3" t="s">
        <v>20</v>
      </c>
      <c r="C40" s="4">
        <v>2013</v>
      </c>
      <c r="D40" s="4">
        <v>14</v>
      </c>
      <c r="E40" s="3">
        <v>3</v>
      </c>
      <c r="F40" s="3">
        <v>39</v>
      </c>
      <c r="G40" s="3" t="s">
        <v>21</v>
      </c>
      <c r="H40">
        <v>0</v>
      </c>
      <c r="I40">
        <v>30</v>
      </c>
      <c r="J40">
        <v>9.0681362725451006E-2</v>
      </c>
      <c r="K40">
        <v>0.17544182949231799</v>
      </c>
      <c r="L40">
        <v>2.1136452905811627</v>
      </c>
      <c r="M40">
        <f t="shared" si="0"/>
        <v>1417</v>
      </c>
      <c r="N40">
        <f t="shared" si="1"/>
        <v>0.74580321717184372</v>
      </c>
      <c r="O40">
        <f t="shared" si="2"/>
        <v>8.9851061302605224</v>
      </c>
      <c r="P40">
        <v>12.704641862542116</v>
      </c>
    </row>
    <row r="41" spans="1:16" x14ac:dyDescent="0.25">
      <c r="A41" s="3" t="s">
        <v>19</v>
      </c>
      <c r="B41" s="3" t="s">
        <v>20</v>
      </c>
      <c r="C41" s="4">
        <v>2013</v>
      </c>
      <c r="D41" s="4">
        <v>12</v>
      </c>
      <c r="E41" s="3">
        <v>3</v>
      </c>
      <c r="F41" s="3">
        <v>40</v>
      </c>
      <c r="G41" s="3" t="s">
        <v>21</v>
      </c>
      <c r="H41">
        <v>0</v>
      </c>
      <c r="I41">
        <v>30</v>
      </c>
      <c r="J41">
        <v>0.12603305785123955</v>
      </c>
      <c r="K41">
        <v>7.4676480716253414E-3</v>
      </c>
      <c r="L41">
        <v>13.152696280991737</v>
      </c>
      <c r="M41">
        <f t="shared" si="0"/>
        <v>1417</v>
      </c>
      <c r="N41">
        <f t="shared" si="1"/>
        <v>3.1744971952479321E-2</v>
      </c>
      <c r="O41">
        <f t="shared" si="2"/>
        <v>55.912111890495872</v>
      </c>
      <c r="P41">
        <v>98.146980089264829</v>
      </c>
    </row>
    <row r="42" spans="1:16" x14ac:dyDescent="0.25">
      <c r="A42" s="3" t="s">
        <v>19</v>
      </c>
      <c r="B42" s="3" t="s">
        <v>20</v>
      </c>
      <c r="C42" s="4">
        <v>2013</v>
      </c>
      <c r="D42" s="4">
        <v>11</v>
      </c>
      <c r="E42" s="3">
        <v>3</v>
      </c>
      <c r="F42" s="3">
        <v>41</v>
      </c>
      <c r="G42" s="3" t="s">
        <v>21</v>
      </c>
      <c r="H42">
        <v>0</v>
      </c>
      <c r="I42">
        <v>30</v>
      </c>
      <c r="J42">
        <v>9.5173961840628402E-2</v>
      </c>
      <c r="K42">
        <v>0.33843267302656188</v>
      </c>
      <c r="L42">
        <v>2.8509400673400673</v>
      </c>
      <c r="M42">
        <f t="shared" si="0"/>
        <v>1417</v>
      </c>
      <c r="N42">
        <f t="shared" si="1"/>
        <v>1.4386772930359146</v>
      </c>
      <c r="O42">
        <f t="shared" si="2"/>
        <v>12.119346226262625</v>
      </c>
      <c r="P42">
        <v>15.83592929259436</v>
      </c>
    </row>
    <row r="43" spans="1:16" x14ac:dyDescent="0.25">
      <c r="A43" s="3" t="s">
        <v>19</v>
      </c>
      <c r="B43" s="3" t="s">
        <v>20</v>
      </c>
      <c r="C43" s="4">
        <v>2013</v>
      </c>
      <c r="D43" s="4">
        <v>13</v>
      </c>
      <c r="E43" s="3">
        <v>3</v>
      </c>
      <c r="F43" s="3">
        <v>42</v>
      </c>
      <c r="G43" s="3" t="s">
        <v>21</v>
      </c>
      <c r="H43">
        <v>0</v>
      </c>
      <c r="I43">
        <v>30</v>
      </c>
      <c r="J43">
        <v>0.10089991818925541</v>
      </c>
      <c r="K43">
        <v>0.39988494227797461</v>
      </c>
      <c r="L43">
        <v>4.3177729001908913</v>
      </c>
      <c r="M43">
        <f t="shared" si="0"/>
        <v>1417</v>
      </c>
      <c r="N43">
        <f t="shared" si="1"/>
        <v>1.6999108896236701</v>
      </c>
      <c r="O43">
        <f t="shared" si="2"/>
        <v>18.354852598711478</v>
      </c>
      <c r="P43">
        <v>25.092462836635381</v>
      </c>
    </row>
    <row r="44" spans="1:16" x14ac:dyDescent="0.25">
      <c r="A44" s="3" t="s">
        <v>19</v>
      </c>
      <c r="B44" s="3" t="s">
        <v>20</v>
      </c>
      <c r="C44" s="4">
        <v>2013</v>
      </c>
      <c r="D44" s="4">
        <v>2</v>
      </c>
      <c r="E44" s="3">
        <v>4</v>
      </c>
      <c r="F44" s="3">
        <v>43</v>
      </c>
      <c r="G44" s="3" t="s">
        <v>21</v>
      </c>
      <c r="H44">
        <v>0</v>
      </c>
      <c r="I44">
        <v>30</v>
      </c>
      <c r="J44">
        <v>7.5731497418244309E-2</v>
      </c>
      <c r="K44">
        <v>0.31746094377510031</v>
      </c>
      <c r="L44">
        <v>9.02473321858864</v>
      </c>
      <c r="M44">
        <f t="shared" si="0"/>
        <v>1417</v>
      </c>
      <c r="N44">
        <f t="shared" si="1"/>
        <v>1.3495264719879512</v>
      </c>
      <c r="O44">
        <f t="shared" si="2"/>
        <v>38.364140912220307</v>
      </c>
      <c r="P44">
        <v>55.886026556890158</v>
      </c>
    </row>
    <row r="45" spans="1:16" x14ac:dyDescent="0.25">
      <c r="A45" s="3" t="s">
        <v>19</v>
      </c>
      <c r="B45" s="3" t="s">
        <v>20</v>
      </c>
      <c r="C45" s="4">
        <v>2013</v>
      </c>
      <c r="D45" s="4">
        <v>4</v>
      </c>
      <c r="E45" s="3">
        <v>4</v>
      </c>
      <c r="F45" s="3">
        <v>44</v>
      </c>
      <c r="G45" s="3" t="s">
        <v>21</v>
      </c>
      <c r="H45">
        <v>0</v>
      </c>
      <c r="I45">
        <v>30</v>
      </c>
      <c r="J45">
        <v>7.9683246721108422E-2</v>
      </c>
      <c r="K45">
        <v>0.21449632722923365</v>
      </c>
      <c r="L45">
        <v>2.0373717314196149</v>
      </c>
      <c r="M45">
        <f t="shared" si="0"/>
        <v>1417</v>
      </c>
      <c r="N45">
        <f t="shared" si="1"/>
        <v>0.91182388705147221</v>
      </c>
      <c r="O45">
        <f t="shared" si="2"/>
        <v>8.6608672302647829</v>
      </c>
      <c r="P45">
        <v>11.412770498738526</v>
      </c>
    </row>
    <row r="46" spans="1:16" x14ac:dyDescent="0.25">
      <c r="A46" s="3" t="s">
        <v>19</v>
      </c>
      <c r="B46" s="3" t="s">
        <v>20</v>
      </c>
      <c r="C46" s="4">
        <v>2013</v>
      </c>
      <c r="D46" s="4">
        <v>8</v>
      </c>
      <c r="E46" s="3">
        <v>4</v>
      </c>
      <c r="F46" s="3">
        <v>45</v>
      </c>
      <c r="G46" s="3" t="s">
        <v>21</v>
      </c>
      <c r="H46">
        <v>0</v>
      </c>
      <c r="I46">
        <v>30</v>
      </c>
      <c r="J46">
        <v>0.10977357408999708</v>
      </c>
      <c r="K46">
        <v>0.39906188019489808</v>
      </c>
      <c r="L46">
        <v>5.5955292318715948</v>
      </c>
      <c r="M46">
        <f t="shared" si="0"/>
        <v>1417</v>
      </c>
      <c r="N46">
        <f t="shared" si="1"/>
        <v>1.6964120527085116</v>
      </c>
      <c r="O46">
        <f t="shared" si="2"/>
        <v>23.786594764686146</v>
      </c>
      <c r="P46">
        <v>34.419917981901591</v>
      </c>
    </row>
    <row r="47" spans="1:16" x14ac:dyDescent="0.25">
      <c r="A47" s="3" t="s">
        <v>19</v>
      </c>
      <c r="B47" s="3" t="s">
        <v>20</v>
      </c>
      <c r="C47" s="4">
        <v>2013</v>
      </c>
      <c r="D47" s="4">
        <v>10</v>
      </c>
      <c r="E47" s="3">
        <v>4</v>
      </c>
      <c r="F47" s="3">
        <v>46</v>
      </c>
      <c r="G47" s="3" t="s">
        <v>21</v>
      </c>
      <c r="H47">
        <v>0</v>
      </c>
      <c r="I47">
        <v>30</v>
      </c>
      <c r="J47">
        <v>0.12028961658713186</v>
      </c>
      <c r="K47">
        <v>6.6316057813614174E-2</v>
      </c>
      <c r="L47">
        <v>26.382778234874667</v>
      </c>
      <c r="M47">
        <f t="shared" si="0"/>
        <v>1417</v>
      </c>
      <c r="N47">
        <f t="shared" si="1"/>
        <v>0.28190956176567383</v>
      </c>
      <c r="O47">
        <f t="shared" si="2"/>
        <v>112.15319027645221</v>
      </c>
      <c r="P47">
        <v>147.7434786555192</v>
      </c>
    </row>
    <row r="48" spans="1:16" x14ac:dyDescent="0.25">
      <c r="A48" s="3" t="s">
        <v>19</v>
      </c>
      <c r="B48" s="3" t="s">
        <v>20</v>
      </c>
      <c r="C48" s="4">
        <v>2013</v>
      </c>
      <c r="D48" s="4">
        <v>7</v>
      </c>
      <c r="E48" s="3">
        <v>4</v>
      </c>
      <c r="F48" s="3">
        <v>47</v>
      </c>
      <c r="G48" s="3" t="s">
        <v>21</v>
      </c>
      <c r="H48">
        <v>0</v>
      </c>
      <c r="I48">
        <v>30</v>
      </c>
      <c r="J48">
        <v>9.6281407035176E-2</v>
      </c>
      <c r="K48">
        <v>0.49579602010050267</v>
      </c>
      <c r="L48">
        <v>11.016792787939703</v>
      </c>
      <c r="M48">
        <f t="shared" si="0"/>
        <v>1417</v>
      </c>
      <c r="N48">
        <f t="shared" si="1"/>
        <v>2.107628881447237</v>
      </c>
      <c r="O48">
        <f t="shared" si="2"/>
        <v>46.832386141531671</v>
      </c>
      <c r="P48">
        <v>52.459759609012146</v>
      </c>
    </row>
    <row r="49" spans="1:16" x14ac:dyDescent="0.25">
      <c r="A49" s="3" t="s">
        <v>19</v>
      </c>
      <c r="B49" s="3" t="s">
        <v>20</v>
      </c>
      <c r="C49" s="4">
        <v>2013</v>
      </c>
      <c r="D49" s="4">
        <v>5</v>
      </c>
      <c r="E49" s="3">
        <v>4</v>
      </c>
      <c r="F49" s="3">
        <v>48</v>
      </c>
      <c r="G49" s="3" t="s">
        <v>21</v>
      </c>
      <c r="H49">
        <v>0</v>
      </c>
      <c r="I49">
        <v>30</v>
      </c>
      <c r="J49">
        <v>8.7001553599171583E-2</v>
      </c>
      <c r="K49">
        <v>2.3542490937338172E-2</v>
      </c>
      <c r="L49">
        <v>7.1182798627654078</v>
      </c>
      <c r="M49">
        <f t="shared" si="0"/>
        <v>1417</v>
      </c>
      <c r="N49">
        <f t="shared" si="1"/>
        <v>0.10007912897462456</v>
      </c>
      <c r="O49">
        <f t="shared" si="2"/>
        <v>30.259807696615745</v>
      </c>
      <c r="P49">
        <v>33.121938333352205</v>
      </c>
    </row>
    <row r="50" spans="1:16" x14ac:dyDescent="0.25">
      <c r="A50" s="3" t="s">
        <v>19</v>
      </c>
      <c r="B50" s="3" t="s">
        <v>20</v>
      </c>
      <c r="C50" s="4">
        <v>2013</v>
      </c>
      <c r="D50" s="4">
        <v>3</v>
      </c>
      <c r="E50" s="3">
        <v>4</v>
      </c>
      <c r="F50" s="3">
        <v>49</v>
      </c>
      <c r="G50" s="3" t="s">
        <v>21</v>
      </c>
      <c r="H50">
        <v>0</v>
      </c>
      <c r="I50">
        <v>30</v>
      </c>
      <c r="J50">
        <v>0.12904858299595151</v>
      </c>
      <c r="K50">
        <v>1.5851193277665316</v>
      </c>
      <c r="L50">
        <v>26.438794703103913</v>
      </c>
      <c r="M50">
        <f t="shared" si="0"/>
        <v>1417</v>
      </c>
      <c r="N50">
        <f t="shared" si="1"/>
        <v>6.7383422623355251</v>
      </c>
      <c r="O50">
        <f t="shared" si="2"/>
        <v>112.39131628289472</v>
      </c>
      <c r="P50">
        <v>156.46679809318923</v>
      </c>
    </row>
    <row r="51" spans="1:16" x14ac:dyDescent="0.25">
      <c r="A51" s="3" t="s">
        <v>19</v>
      </c>
      <c r="B51" s="3" t="s">
        <v>20</v>
      </c>
      <c r="C51" s="4">
        <v>2013</v>
      </c>
      <c r="D51" s="4">
        <v>9</v>
      </c>
      <c r="E51" s="3">
        <v>4</v>
      </c>
      <c r="F51" s="3">
        <v>50</v>
      </c>
      <c r="G51" s="3" t="s">
        <v>21</v>
      </c>
      <c r="H51">
        <v>0</v>
      </c>
      <c r="I51">
        <v>30</v>
      </c>
      <c r="J51">
        <v>7.830583600098498E-2</v>
      </c>
      <c r="K51">
        <v>4.2284033078880415E-2</v>
      </c>
      <c r="L51">
        <v>5.5312086513994911</v>
      </c>
      <c r="M51">
        <f t="shared" si="0"/>
        <v>1417</v>
      </c>
      <c r="N51">
        <f t="shared" si="1"/>
        <v>0.17974942461832064</v>
      </c>
      <c r="O51">
        <f t="shared" si="2"/>
        <v>23.513167977099236</v>
      </c>
      <c r="P51">
        <v>50.167089639687049</v>
      </c>
    </row>
    <row r="52" spans="1:16" x14ac:dyDescent="0.25">
      <c r="A52" s="3" t="s">
        <v>19</v>
      </c>
      <c r="B52" s="3" t="s">
        <v>20</v>
      </c>
      <c r="C52" s="4">
        <v>2013</v>
      </c>
      <c r="D52" s="4">
        <v>6</v>
      </c>
      <c r="E52" s="3">
        <v>4</v>
      </c>
      <c r="F52" s="3">
        <v>51</v>
      </c>
      <c r="G52" s="3" t="s">
        <v>21</v>
      </c>
      <c r="H52">
        <v>0</v>
      </c>
      <c r="I52">
        <v>30</v>
      </c>
      <c r="J52">
        <v>0.12246842983083156</v>
      </c>
      <c r="K52">
        <v>0.51953723890080228</v>
      </c>
      <c r="L52">
        <v>25.625544384878093</v>
      </c>
      <c r="M52">
        <f t="shared" si="0"/>
        <v>1417</v>
      </c>
      <c r="N52">
        <f t="shared" si="1"/>
        <v>2.2085528025673105</v>
      </c>
      <c r="O52">
        <f t="shared" si="2"/>
        <v>108.93418918011677</v>
      </c>
      <c r="P52">
        <v>170.64355782614427</v>
      </c>
    </row>
    <row r="53" spans="1:16" x14ac:dyDescent="0.25">
      <c r="A53" s="3" t="s">
        <v>19</v>
      </c>
      <c r="B53" s="3" t="s">
        <v>20</v>
      </c>
      <c r="C53" s="4">
        <v>2013</v>
      </c>
      <c r="D53" s="4">
        <v>1</v>
      </c>
      <c r="E53" s="3">
        <v>4</v>
      </c>
      <c r="F53" s="3">
        <v>52</v>
      </c>
      <c r="G53" s="3" t="s">
        <v>21</v>
      </c>
      <c r="H53">
        <v>0</v>
      </c>
      <c r="I53">
        <v>30</v>
      </c>
      <c r="J53">
        <v>9.6077316657191658E-2</v>
      </c>
      <c r="K53">
        <v>0.34343482092097788</v>
      </c>
      <c r="L53">
        <v>7.2743831722569663</v>
      </c>
      <c r="M53">
        <f t="shared" si="0"/>
        <v>1417</v>
      </c>
      <c r="N53">
        <f t="shared" si="1"/>
        <v>1.459941423735077</v>
      </c>
      <c r="O53">
        <f t="shared" si="2"/>
        <v>30.923402865264361</v>
      </c>
      <c r="P53">
        <v>33.363908751955634</v>
      </c>
    </row>
    <row r="54" spans="1:16" x14ac:dyDescent="0.25">
      <c r="A54" s="3" t="s">
        <v>19</v>
      </c>
      <c r="B54" s="3" t="s">
        <v>20</v>
      </c>
      <c r="C54" s="4">
        <v>2013</v>
      </c>
      <c r="D54" s="4">
        <v>11</v>
      </c>
      <c r="E54" s="3">
        <v>4</v>
      </c>
      <c r="F54" s="3">
        <v>53</v>
      </c>
      <c r="G54" s="3" t="s">
        <v>21</v>
      </c>
      <c r="H54">
        <v>0</v>
      </c>
      <c r="I54">
        <v>30</v>
      </c>
      <c r="J54">
        <v>8.6764705882353105E-2</v>
      </c>
      <c r="K54">
        <v>0.2102110171568628</v>
      </c>
      <c r="L54">
        <v>3.2027759803921576</v>
      </c>
      <c r="M54">
        <f t="shared" si="0"/>
        <v>1417</v>
      </c>
      <c r="N54">
        <f t="shared" si="1"/>
        <v>0.89360703393382379</v>
      </c>
      <c r="O54">
        <f t="shared" si="2"/>
        <v>13.615000692647062</v>
      </c>
      <c r="P54">
        <v>15.911717225806488</v>
      </c>
    </row>
    <row r="55" spans="1:16" x14ac:dyDescent="0.25">
      <c r="A55" s="3" t="s">
        <v>19</v>
      </c>
      <c r="B55" s="3" t="s">
        <v>20</v>
      </c>
      <c r="C55" s="4">
        <v>2013</v>
      </c>
      <c r="D55" s="4">
        <v>13</v>
      </c>
      <c r="E55" s="3">
        <v>4</v>
      </c>
      <c r="F55" s="3">
        <v>54</v>
      </c>
      <c r="G55" s="3" t="s">
        <v>21</v>
      </c>
      <c r="H55">
        <v>0</v>
      </c>
      <c r="I55">
        <v>30</v>
      </c>
      <c r="J55">
        <v>8.1536760641238118E-2</v>
      </c>
      <c r="K55">
        <v>0.23192036346047537</v>
      </c>
      <c r="L55">
        <v>5.1843721208770948</v>
      </c>
      <c r="M55">
        <f t="shared" si="0"/>
        <v>1417</v>
      </c>
      <c r="N55">
        <f t="shared" si="1"/>
        <v>0.98589346507048081</v>
      </c>
      <c r="O55">
        <f t="shared" si="2"/>
        <v>22.03876588584853</v>
      </c>
      <c r="P55">
        <v>27.563085416740527</v>
      </c>
    </row>
    <row r="56" spans="1:16" x14ac:dyDescent="0.25">
      <c r="A56" s="3" t="s">
        <v>19</v>
      </c>
      <c r="B56" s="3" t="s">
        <v>20</v>
      </c>
      <c r="C56" s="4">
        <v>2013</v>
      </c>
      <c r="D56" s="4">
        <v>12</v>
      </c>
      <c r="E56" s="3">
        <v>4</v>
      </c>
      <c r="F56" s="3">
        <v>55</v>
      </c>
      <c r="G56" s="3" t="s">
        <v>21</v>
      </c>
      <c r="H56">
        <v>0</v>
      </c>
      <c r="I56">
        <v>30</v>
      </c>
      <c r="J56">
        <v>0.1310379408323584</v>
      </c>
      <c r="K56">
        <v>5.352284110535406E-2</v>
      </c>
      <c r="L56">
        <v>13.271727115716754</v>
      </c>
      <c r="M56">
        <f t="shared" si="0"/>
        <v>1417</v>
      </c>
      <c r="N56">
        <f t="shared" si="1"/>
        <v>0.22752559753886009</v>
      </c>
      <c r="O56">
        <f t="shared" si="2"/>
        <v>56.418111968911923</v>
      </c>
      <c r="P56">
        <v>96.105061502986032</v>
      </c>
    </row>
    <row r="57" spans="1:16" x14ac:dyDescent="0.25">
      <c r="A57" s="3" t="s">
        <v>19</v>
      </c>
      <c r="B57" s="3" t="s">
        <v>20</v>
      </c>
      <c r="C57" s="4">
        <v>2013</v>
      </c>
      <c r="D57" s="4">
        <v>5</v>
      </c>
      <c r="E57" s="4">
        <v>1</v>
      </c>
      <c r="F57" s="5">
        <v>1</v>
      </c>
      <c r="G57" s="3" t="s">
        <v>21</v>
      </c>
      <c r="H57" s="15">
        <v>30</v>
      </c>
      <c r="I57" s="15">
        <v>60</v>
      </c>
      <c r="J57" s="15">
        <v>6.2046067648890001E-2</v>
      </c>
      <c r="K57" s="15"/>
      <c r="L57" s="15">
        <v>0.5743664660717992</v>
      </c>
      <c r="M57">
        <f t="shared" si="0"/>
        <v>1341</v>
      </c>
      <c r="N57">
        <f t="shared" si="1"/>
        <v>0</v>
      </c>
      <c r="O57">
        <f t="shared" si="2"/>
        <v>2.3106762930068481</v>
      </c>
    </row>
    <row r="58" spans="1:16" x14ac:dyDescent="0.25">
      <c r="A58" s="3" t="s">
        <v>19</v>
      </c>
      <c r="B58" s="3" t="s">
        <v>20</v>
      </c>
      <c r="C58" s="4">
        <v>2013</v>
      </c>
      <c r="D58" s="4">
        <v>7</v>
      </c>
      <c r="E58" s="4">
        <v>1</v>
      </c>
      <c r="F58" s="5">
        <v>2</v>
      </c>
      <c r="G58" s="3" t="s">
        <v>21</v>
      </c>
      <c r="H58" s="15">
        <v>30</v>
      </c>
      <c r="I58" s="15">
        <v>60</v>
      </c>
      <c r="J58" s="15">
        <v>7.1892281798509303E-2</v>
      </c>
      <c r="K58" s="15"/>
      <c r="L58" s="15">
        <v>0.93938879538350561</v>
      </c>
      <c r="M58">
        <f t="shared" si="0"/>
        <v>1341</v>
      </c>
      <c r="N58">
        <f t="shared" si="1"/>
        <v>0</v>
      </c>
      <c r="O58">
        <f t="shared" si="2"/>
        <v>3.7791611238278429</v>
      </c>
    </row>
    <row r="59" spans="1:16" x14ac:dyDescent="0.25">
      <c r="A59" s="3" t="s">
        <v>19</v>
      </c>
      <c r="B59" s="3" t="s">
        <v>20</v>
      </c>
      <c r="C59" s="4">
        <v>2013</v>
      </c>
      <c r="D59" s="4">
        <v>9</v>
      </c>
      <c r="E59" s="4">
        <v>1</v>
      </c>
      <c r="F59" s="5">
        <v>3</v>
      </c>
      <c r="G59" s="3" t="s">
        <v>21</v>
      </c>
      <c r="H59" s="15">
        <v>30</v>
      </c>
      <c r="I59" s="15">
        <v>60</v>
      </c>
      <c r="J59" s="15">
        <v>6.3272727272727425E-2</v>
      </c>
      <c r="K59" s="15"/>
      <c r="L59" s="15">
        <v>0.44800950303030301</v>
      </c>
      <c r="M59">
        <f t="shared" si="0"/>
        <v>1341</v>
      </c>
      <c r="N59">
        <f t="shared" si="1"/>
        <v>0</v>
      </c>
      <c r="O59">
        <f t="shared" si="2"/>
        <v>1.8023422306909089</v>
      </c>
    </row>
    <row r="60" spans="1:16" x14ac:dyDescent="0.25">
      <c r="A60" s="3" t="s">
        <v>19</v>
      </c>
      <c r="B60" s="3" t="s">
        <v>20</v>
      </c>
      <c r="C60" s="4">
        <v>2013</v>
      </c>
      <c r="D60" s="4">
        <v>3</v>
      </c>
      <c r="E60" s="4">
        <v>1</v>
      </c>
      <c r="F60" s="5">
        <v>4</v>
      </c>
      <c r="G60" s="3" t="s">
        <v>21</v>
      </c>
      <c r="H60" s="15">
        <v>30</v>
      </c>
      <c r="I60" s="15">
        <v>60</v>
      </c>
      <c r="J60" s="15">
        <v>0.13346135381661053</v>
      </c>
      <c r="K60" s="15"/>
      <c r="L60" s="15">
        <v>3.7504563850216024</v>
      </c>
      <c r="M60">
        <f t="shared" si="0"/>
        <v>1341</v>
      </c>
      <c r="N60">
        <f t="shared" si="1"/>
        <v>0</v>
      </c>
      <c r="O60">
        <f t="shared" si="2"/>
        <v>15.088086036941906</v>
      </c>
    </row>
    <row r="61" spans="1:16" x14ac:dyDescent="0.25">
      <c r="A61" s="3" t="s">
        <v>19</v>
      </c>
      <c r="B61" s="3" t="s">
        <v>20</v>
      </c>
      <c r="C61" s="4">
        <v>2013</v>
      </c>
      <c r="D61" s="4">
        <v>13</v>
      </c>
      <c r="E61" s="4">
        <v>1</v>
      </c>
      <c r="F61" s="5">
        <v>5</v>
      </c>
      <c r="G61" s="3" t="s">
        <v>21</v>
      </c>
      <c r="H61" s="15">
        <v>30</v>
      </c>
      <c r="I61" s="15">
        <v>60</v>
      </c>
      <c r="J61" s="15">
        <v>6.1833171677982642E-2</v>
      </c>
      <c r="K61" s="15"/>
      <c r="L61" s="15">
        <v>0.67305529219204674</v>
      </c>
      <c r="M61">
        <f t="shared" si="0"/>
        <v>1341</v>
      </c>
      <c r="N61">
        <f t="shared" si="1"/>
        <v>0</v>
      </c>
      <c r="O61">
        <f t="shared" si="2"/>
        <v>2.707701440488604</v>
      </c>
    </row>
    <row r="62" spans="1:16" x14ac:dyDescent="0.25">
      <c r="A62" s="3" t="s">
        <v>19</v>
      </c>
      <c r="B62" s="3" t="s">
        <v>20</v>
      </c>
      <c r="C62" s="4">
        <v>2013</v>
      </c>
      <c r="D62" s="4">
        <v>11</v>
      </c>
      <c r="E62" s="4">
        <v>1</v>
      </c>
      <c r="F62" s="5">
        <v>6</v>
      </c>
      <c r="G62" s="3" t="s">
        <v>21</v>
      </c>
      <c r="H62" s="15">
        <v>30</v>
      </c>
      <c r="I62" s="15">
        <v>60</v>
      </c>
      <c r="J62" s="15">
        <v>6.1849357011635055E-2</v>
      </c>
      <c r="K62" s="15"/>
      <c r="L62" s="15">
        <v>0.28980992039191672</v>
      </c>
      <c r="M62">
        <f t="shared" si="0"/>
        <v>1341</v>
      </c>
      <c r="N62">
        <f t="shared" si="1"/>
        <v>0</v>
      </c>
      <c r="O62">
        <f t="shared" si="2"/>
        <v>1.1659053097366809</v>
      </c>
    </row>
    <row r="63" spans="1:16" x14ac:dyDescent="0.25">
      <c r="A63" s="3" t="s">
        <v>19</v>
      </c>
      <c r="B63" s="3" t="s">
        <v>20</v>
      </c>
      <c r="C63" s="4">
        <v>2013</v>
      </c>
      <c r="D63" s="4">
        <v>12</v>
      </c>
      <c r="E63" s="4">
        <v>1</v>
      </c>
      <c r="F63" s="5">
        <v>7</v>
      </c>
      <c r="G63" s="3" t="s">
        <v>21</v>
      </c>
      <c r="H63">
        <v>30</v>
      </c>
      <c r="I63">
        <v>60</v>
      </c>
      <c r="J63">
        <v>0.13171283210853582</v>
      </c>
      <c r="L63">
        <v>2.9436942151874876</v>
      </c>
      <c r="M63">
        <f t="shared" si="0"/>
        <v>1341</v>
      </c>
      <c r="N63">
        <f t="shared" si="1"/>
        <v>0</v>
      </c>
      <c r="O63">
        <f t="shared" si="2"/>
        <v>11.842481827699261</v>
      </c>
    </row>
    <row r="64" spans="1:16" x14ac:dyDescent="0.25">
      <c r="A64" s="3" t="s">
        <v>19</v>
      </c>
      <c r="B64" s="3" t="s">
        <v>20</v>
      </c>
      <c r="C64" s="4">
        <v>2013</v>
      </c>
      <c r="D64" s="4">
        <v>14</v>
      </c>
      <c r="E64" s="4">
        <v>1</v>
      </c>
      <c r="F64" s="5">
        <v>8</v>
      </c>
      <c r="G64" s="3" t="s">
        <v>21</v>
      </c>
      <c r="H64">
        <v>30</v>
      </c>
      <c r="I64">
        <v>60</v>
      </c>
      <c r="J64">
        <v>3.7164811039673784E-2</v>
      </c>
      <c r="L64">
        <v>0.40923692122732741</v>
      </c>
      <c r="M64">
        <f t="shared" si="0"/>
        <v>1341</v>
      </c>
      <c r="N64">
        <f t="shared" si="1"/>
        <v>0</v>
      </c>
      <c r="O64">
        <f t="shared" si="2"/>
        <v>1.646360134097538</v>
      </c>
    </row>
    <row r="65" spans="1:15" x14ac:dyDescent="0.25">
      <c r="A65" s="3" t="s">
        <v>19</v>
      </c>
      <c r="B65" s="3" t="s">
        <v>20</v>
      </c>
      <c r="C65" s="4">
        <v>2013</v>
      </c>
      <c r="D65" s="4">
        <v>2</v>
      </c>
      <c r="E65" s="4">
        <v>1</v>
      </c>
      <c r="F65" s="5">
        <v>9</v>
      </c>
      <c r="G65" s="3" t="s">
        <v>21</v>
      </c>
      <c r="H65">
        <v>30</v>
      </c>
      <c r="I65">
        <v>60</v>
      </c>
      <c r="J65">
        <v>5.6786405678640586E-2</v>
      </c>
      <c r="L65">
        <v>0.66900946440094644</v>
      </c>
      <c r="M65">
        <f t="shared" si="0"/>
        <v>1341</v>
      </c>
      <c r="N65">
        <f t="shared" si="1"/>
        <v>0</v>
      </c>
      <c r="O65">
        <f t="shared" si="2"/>
        <v>2.6914250752850077</v>
      </c>
    </row>
    <row r="66" spans="1:15" x14ac:dyDescent="0.25">
      <c r="A66" s="3" t="s">
        <v>19</v>
      </c>
      <c r="B66" s="3" t="s">
        <v>20</v>
      </c>
      <c r="C66" s="4">
        <v>2013</v>
      </c>
      <c r="D66" s="4">
        <v>4</v>
      </c>
      <c r="E66" s="4">
        <v>1</v>
      </c>
      <c r="F66" s="5">
        <v>10</v>
      </c>
      <c r="G66" s="3" t="s">
        <v>21</v>
      </c>
      <c r="H66">
        <v>30</v>
      </c>
      <c r="I66">
        <v>60</v>
      </c>
      <c r="J66">
        <v>5.6503967299831551E-2</v>
      </c>
      <c r="L66">
        <v>0.66000712511020265</v>
      </c>
      <c r="M66">
        <f t="shared" ref="M66:M129" si="3">IF(I66=30, 1417, IF(I66=60, 1341, IF(I66=90, 1391, IF(I66=120, 1400, 0))))</f>
        <v>1341</v>
      </c>
      <c r="N66">
        <f t="shared" si="1"/>
        <v>0</v>
      </c>
      <c r="O66">
        <f t="shared" si="2"/>
        <v>2.6552086643183452</v>
      </c>
    </row>
    <row r="67" spans="1:15" x14ac:dyDescent="0.25">
      <c r="A67" s="3" t="s">
        <v>19</v>
      </c>
      <c r="B67" s="3" t="s">
        <v>20</v>
      </c>
      <c r="C67" s="4">
        <v>2013</v>
      </c>
      <c r="D67" s="4">
        <v>10</v>
      </c>
      <c r="E67" s="4">
        <v>1</v>
      </c>
      <c r="F67" s="5">
        <v>11</v>
      </c>
      <c r="G67" s="3" t="s">
        <v>21</v>
      </c>
      <c r="H67">
        <v>30</v>
      </c>
      <c r="I67">
        <v>60</v>
      </c>
      <c r="J67">
        <v>0.13857106534452063</v>
      </c>
      <c r="L67">
        <v>14.522368251546741</v>
      </c>
      <c r="M67">
        <f t="shared" si="3"/>
        <v>1341</v>
      </c>
      <c r="N67">
        <f t="shared" ref="N67:N130" si="4">M67*3000*K67*(1/1000000)</f>
        <v>0</v>
      </c>
      <c r="O67">
        <f t="shared" ref="O67:O130" si="5">$M67*3000*L67*(1/1000000)</f>
        <v>58.423487475972536</v>
      </c>
    </row>
    <row r="68" spans="1:15" x14ac:dyDescent="0.25">
      <c r="A68" s="3" t="s">
        <v>19</v>
      </c>
      <c r="B68" s="3" t="s">
        <v>20</v>
      </c>
      <c r="C68" s="4">
        <v>2013</v>
      </c>
      <c r="D68" s="4">
        <v>8</v>
      </c>
      <c r="E68" s="4">
        <v>1</v>
      </c>
      <c r="F68" s="5">
        <v>12</v>
      </c>
      <c r="G68" s="3" t="s">
        <v>21</v>
      </c>
      <c r="H68">
        <v>30</v>
      </c>
      <c r="I68">
        <v>60</v>
      </c>
      <c r="J68">
        <v>3.9574534647270357E-2</v>
      </c>
      <c r="L68">
        <v>0.70152347150529215</v>
      </c>
      <c r="M68">
        <f t="shared" si="3"/>
        <v>1341</v>
      </c>
      <c r="N68">
        <f t="shared" si="4"/>
        <v>0</v>
      </c>
      <c r="O68">
        <f t="shared" si="5"/>
        <v>2.8222289258657902</v>
      </c>
    </row>
    <row r="69" spans="1:15" x14ac:dyDescent="0.25">
      <c r="A69" s="3" t="s">
        <v>19</v>
      </c>
      <c r="B69" s="3" t="s">
        <v>20</v>
      </c>
      <c r="C69" s="4">
        <v>2013</v>
      </c>
      <c r="D69" s="4">
        <v>1</v>
      </c>
      <c r="E69" s="4">
        <v>1</v>
      </c>
      <c r="F69" s="5">
        <v>13</v>
      </c>
      <c r="G69" s="3" t="s">
        <v>21</v>
      </c>
      <c r="H69">
        <v>30</v>
      </c>
      <c r="I69">
        <v>60</v>
      </c>
      <c r="J69">
        <v>6.0985023930832223E-2</v>
      </c>
      <c r="L69">
        <v>0.29799195357933206</v>
      </c>
      <c r="M69">
        <f t="shared" si="3"/>
        <v>1341</v>
      </c>
      <c r="N69">
        <f t="shared" si="4"/>
        <v>0</v>
      </c>
      <c r="O69">
        <f t="shared" si="5"/>
        <v>1.1988216292496527</v>
      </c>
    </row>
    <row r="70" spans="1:15" x14ac:dyDescent="0.25">
      <c r="A70" s="3" t="s">
        <v>19</v>
      </c>
      <c r="B70" s="3" t="s">
        <v>20</v>
      </c>
      <c r="C70" s="4">
        <v>2013</v>
      </c>
      <c r="D70" s="4">
        <v>6</v>
      </c>
      <c r="E70" s="4">
        <v>1</v>
      </c>
      <c r="F70" s="5">
        <v>14</v>
      </c>
      <c r="G70" s="3" t="s">
        <v>21</v>
      </c>
      <c r="H70">
        <v>30</v>
      </c>
      <c r="I70">
        <v>60</v>
      </c>
      <c r="J70">
        <v>0.13026706231454008</v>
      </c>
      <c r="L70">
        <v>3.7909473145400598</v>
      </c>
      <c r="M70">
        <f t="shared" si="3"/>
        <v>1341</v>
      </c>
      <c r="N70">
        <f t="shared" si="4"/>
        <v>0</v>
      </c>
      <c r="O70">
        <f t="shared" si="5"/>
        <v>15.25098104639466</v>
      </c>
    </row>
    <row r="71" spans="1:15" x14ac:dyDescent="0.25">
      <c r="A71" s="3" t="s">
        <v>19</v>
      </c>
      <c r="B71" s="3" t="s">
        <v>20</v>
      </c>
      <c r="C71" s="4">
        <v>2013</v>
      </c>
      <c r="D71" s="4">
        <v>3</v>
      </c>
      <c r="E71" s="4">
        <v>2</v>
      </c>
      <c r="F71" s="5">
        <v>15</v>
      </c>
      <c r="G71" s="3" t="s">
        <v>21</v>
      </c>
      <c r="H71">
        <v>30</v>
      </c>
      <c r="I71">
        <v>60</v>
      </c>
      <c r="J71">
        <v>0.13041546323039302</v>
      </c>
      <c r="L71">
        <v>9.0241066651855117</v>
      </c>
      <c r="M71">
        <f t="shared" si="3"/>
        <v>1341</v>
      </c>
      <c r="N71">
        <f t="shared" si="4"/>
        <v>0</v>
      </c>
      <c r="O71">
        <f t="shared" si="5"/>
        <v>36.303981114041314</v>
      </c>
    </row>
    <row r="72" spans="1:15" x14ac:dyDescent="0.25">
      <c r="A72" s="3" t="s">
        <v>19</v>
      </c>
      <c r="B72" s="3" t="s">
        <v>20</v>
      </c>
      <c r="C72" s="4">
        <v>2013</v>
      </c>
      <c r="D72" s="4">
        <v>9</v>
      </c>
      <c r="E72" s="4">
        <v>2</v>
      </c>
      <c r="F72" s="5">
        <v>16</v>
      </c>
      <c r="G72" s="3" t="s">
        <v>21</v>
      </c>
      <c r="H72">
        <v>30</v>
      </c>
      <c r="I72">
        <v>60</v>
      </c>
      <c r="J72">
        <v>6.9116573375517229E-2</v>
      </c>
      <c r="L72">
        <v>1.0314193234363593</v>
      </c>
      <c r="M72">
        <f t="shared" si="3"/>
        <v>1341</v>
      </c>
      <c r="N72">
        <f t="shared" si="4"/>
        <v>0</v>
      </c>
      <c r="O72">
        <f t="shared" si="5"/>
        <v>4.1493999381844731</v>
      </c>
    </row>
    <row r="73" spans="1:15" x14ac:dyDescent="0.25">
      <c r="A73" s="3" t="s">
        <v>19</v>
      </c>
      <c r="B73" s="3" t="s">
        <v>20</v>
      </c>
      <c r="C73" s="4">
        <v>2013</v>
      </c>
      <c r="D73" s="4">
        <v>6</v>
      </c>
      <c r="E73" s="4">
        <v>2</v>
      </c>
      <c r="F73" s="5">
        <v>17</v>
      </c>
      <c r="G73" s="3" t="s">
        <v>21</v>
      </c>
      <c r="H73">
        <v>30</v>
      </c>
      <c r="I73">
        <v>60</v>
      </c>
      <c r="J73">
        <v>0.11951983298538636</v>
      </c>
      <c r="L73">
        <v>3.9483885438413369</v>
      </c>
      <c r="M73">
        <f t="shared" si="3"/>
        <v>1341</v>
      </c>
      <c r="N73">
        <f t="shared" si="4"/>
        <v>0</v>
      </c>
      <c r="O73">
        <f t="shared" si="5"/>
        <v>15.884367111873697</v>
      </c>
    </row>
    <row r="74" spans="1:15" x14ac:dyDescent="0.25">
      <c r="A74" s="3" t="s">
        <v>19</v>
      </c>
      <c r="B74" s="3" t="s">
        <v>20</v>
      </c>
      <c r="C74" s="4">
        <v>2013</v>
      </c>
      <c r="D74" s="4">
        <v>1</v>
      </c>
      <c r="E74" s="4">
        <v>2</v>
      </c>
      <c r="F74" s="5">
        <v>18</v>
      </c>
      <c r="G74" s="3" t="s">
        <v>21</v>
      </c>
      <c r="H74">
        <v>30</v>
      </c>
      <c r="I74">
        <v>60</v>
      </c>
      <c r="J74">
        <v>6.1495279408012166E-2</v>
      </c>
      <c r="L74">
        <v>0.2264618099855405</v>
      </c>
      <c r="M74">
        <f t="shared" si="3"/>
        <v>1341</v>
      </c>
      <c r="N74">
        <f t="shared" si="4"/>
        <v>0</v>
      </c>
      <c r="O74">
        <f t="shared" si="5"/>
        <v>0.91105586157182938</v>
      </c>
    </row>
    <row r="75" spans="1:15" x14ac:dyDescent="0.25">
      <c r="A75" s="3" t="s">
        <v>19</v>
      </c>
      <c r="B75" s="3" t="s">
        <v>20</v>
      </c>
      <c r="C75" s="4">
        <v>2013</v>
      </c>
      <c r="D75" s="4">
        <v>7</v>
      </c>
      <c r="E75" s="4">
        <v>2</v>
      </c>
      <c r="F75" s="5">
        <v>19</v>
      </c>
      <c r="G75" s="3" t="s">
        <v>21</v>
      </c>
      <c r="H75">
        <v>30</v>
      </c>
      <c r="I75">
        <v>60</v>
      </c>
      <c r="J75">
        <v>6.5466448445172118E-2</v>
      </c>
      <c r="L75">
        <v>0.27493465630114572</v>
      </c>
      <c r="M75">
        <f t="shared" si="3"/>
        <v>1341</v>
      </c>
      <c r="N75">
        <f t="shared" si="4"/>
        <v>0</v>
      </c>
      <c r="O75">
        <f t="shared" si="5"/>
        <v>1.1060621222995091</v>
      </c>
    </row>
    <row r="76" spans="1:15" x14ac:dyDescent="0.25">
      <c r="A76" s="3" t="s">
        <v>19</v>
      </c>
      <c r="B76" s="3" t="s">
        <v>20</v>
      </c>
      <c r="C76" s="4">
        <v>2013</v>
      </c>
      <c r="D76" s="4">
        <v>5</v>
      </c>
      <c r="E76" s="4">
        <v>2</v>
      </c>
      <c r="F76" s="5">
        <v>20</v>
      </c>
      <c r="G76" s="3" t="s">
        <v>21</v>
      </c>
      <c r="H76">
        <v>30</v>
      </c>
      <c r="I76">
        <v>60</v>
      </c>
      <c r="J76">
        <v>6.3793592288063514E-2</v>
      </c>
      <c r="L76">
        <v>0.33195938474624326</v>
      </c>
      <c r="M76">
        <f t="shared" si="3"/>
        <v>1341</v>
      </c>
      <c r="N76">
        <f t="shared" si="4"/>
        <v>0</v>
      </c>
      <c r="O76">
        <f t="shared" si="5"/>
        <v>1.3354726048341365</v>
      </c>
    </row>
    <row r="77" spans="1:15" x14ac:dyDescent="0.25">
      <c r="A77" s="3" t="s">
        <v>19</v>
      </c>
      <c r="B77" s="3" t="s">
        <v>20</v>
      </c>
      <c r="C77" s="4">
        <v>2013</v>
      </c>
      <c r="D77" s="4">
        <v>13</v>
      </c>
      <c r="E77" s="3">
        <v>2</v>
      </c>
      <c r="F77" s="3">
        <v>21</v>
      </c>
      <c r="G77" s="3" t="s">
        <v>21</v>
      </c>
      <c r="H77">
        <v>30</v>
      </c>
      <c r="I77">
        <v>60</v>
      </c>
      <c r="J77">
        <v>6.2601437514490793E-2</v>
      </c>
      <c r="L77">
        <v>0.50289203184171871</v>
      </c>
      <c r="M77">
        <f t="shared" si="3"/>
        <v>1341</v>
      </c>
      <c r="N77">
        <f t="shared" si="4"/>
        <v>0</v>
      </c>
      <c r="O77">
        <f t="shared" si="5"/>
        <v>2.0231346440992342</v>
      </c>
    </row>
    <row r="78" spans="1:15" x14ac:dyDescent="0.25">
      <c r="A78" s="3" t="s">
        <v>19</v>
      </c>
      <c r="B78" s="3" t="s">
        <v>20</v>
      </c>
      <c r="C78" s="4">
        <v>2013</v>
      </c>
      <c r="D78" s="4">
        <v>11</v>
      </c>
      <c r="E78" s="3">
        <v>2</v>
      </c>
      <c r="F78" s="3">
        <v>22</v>
      </c>
      <c r="G78" s="3" t="s">
        <v>21</v>
      </c>
      <c r="H78">
        <v>30</v>
      </c>
      <c r="I78">
        <v>60</v>
      </c>
      <c r="J78">
        <v>6.3534566699123649E-2</v>
      </c>
      <c r="L78">
        <v>0.12374538420967215</v>
      </c>
      <c r="M78">
        <f t="shared" si="3"/>
        <v>1341</v>
      </c>
      <c r="N78">
        <f t="shared" si="4"/>
        <v>0</v>
      </c>
      <c r="O78">
        <f t="shared" si="5"/>
        <v>0.49782768067551103</v>
      </c>
    </row>
    <row r="79" spans="1:15" x14ac:dyDescent="0.25">
      <c r="A79" s="3" t="s">
        <v>19</v>
      </c>
      <c r="B79" s="3" t="s">
        <v>20</v>
      </c>
      <c r="C79" s="4">
        <v>2013</v>
      </c>
      <c r="D79" s="4">
        <v>4</v>
      </c>
      <c r="E79" s="3">
        <v>2</v>
      </c>
      <c r="F79" s="3">
        <v>23</v>
      </c>
      <c r="G79" s="3" t="s">
        <v>21</v>
      </c>
      <c r="H79">
        <v>30</v>
      </c>
      <c r="I79">
        <v>60</v>
      </c>
      <c r="J79">
        <v>4.1829085457271244E-2</v>
      </c>
      <c r="L79">
        <v>0.31858454047976009</v>
      </c>
      <c r="M79">
        <f t="shared" si="3"/>
        <v>1341</v>
      </c>
      <c r="N79">
        <f t="shared" si="4"/>
        <v>0</v>
      </c>
      <c r="O79">
        <f t="shared" si="5"/>
        <v>1.2816656063500746</v>
      </c>
    </row>
    <row r="80" spans="1:15" x14ac:dyDescent="0.25">
      <c r="A80" s="3" t="s">
        <v>19</v>
      </c>
      <c r="B80" s="3" t="s">
        <v>20</v>
      </c>
      <c r="C80" s="4">
        <v>2013</v>
      </c>
      <c r="D80" s="4">
        <v>2</v>
      </c>
      <c r="E80" s="3">
        <v>2</v>
      </c>
      <c r="F80" s="3">
        <v>24</v>
      </c>
      <c r="G80" s="3" t="s">
        <v>21</v>
      </c>
      <c r="H80">
        <v>30</v>
      </c>
      <c r="I80">
        <v>60</v>
      </c>
      <c r="J80">
        <v>4.6587722031785517E-2</v>
      </c>
      <c r="L80">
        <v>0.97178098862574025</v>
      </c>
      <c r="M80">
        <f t="shared" si="3"/>
        <v>1341</v>
      </c>
      <c r="N80">
        <f t="shared" si="4"/>
        <v>0</v>
      </c>
      <c r="O80">
        <f t="shared" si="5"/>
        <v>3.909474917241353</v>
      </c>
    </row>
    <row r="81" spans="1:15" x14ac:dyDescent="0.25">
      <c r="A81" s="3" t="s">
        <v>19</v>
      </c>
      <c r="B81" s="3" t="s">
        <v>20</v>
      </c>
      <c r="C81" s="4">
        <v>2013</v>
      </c>
      <c r="D81" s="4">
        <v>12</v>
      </c>
      <c r="E81" s="3">
        <v>2</v>
      </c>
      <c r="F81" s="3">
        <v>25</v>
      </c>
      <c r="G81" s="3" t="s">
        <v>21</v>
      </c>
      <c r="H81">
        <v>30</v>
      </c>
      <c r="I81">
        <v>60</v>
      </c>
      <c r="J81">
        <v>0.13687380235422938</v>
      </c>
      <c r="L81">
        <v>5.3821903230221739</v>
      </c>
      <c r="M81">
        <f t="shared" si="3"/>
        <v>1341</v>
      </c>
      <c r="N81">
        <f t="shared" si="4"/>
        <v>0</v>
      </c>
      <c r="O81">
        <f t="shared" si="5"/>
        <v>21.652551669518207</v>
      </c>
    </row>
    <row r="82" spans="1:15" x14ac:dyDescent="0.25">
      <c r="A82" s="3" t="s">
        <v>19</v>
      </c>
      <c r="B82" s="3" t="s">
        <v>20</v>
      </c>
      <c r="C82" s="4">
        <v>2013</v>
      </c>
      <c r="D82" s="4">
        <v>14</v>
      </c>
      <c r="E82" s="3">
        <v>2</v>
      </c>
      <c r="F82" s="3">
        <v>26</v>
      </c>
      <c r="G82" s="3" t="s">
        <v>21</v>
      </c>
      <c r="H82">
        <v>30</v>
      </c>
      <c r="I82">
        <v>60</v>
      </c>
      <c r="J82">
        <v>5.4205607476635574E-2</v>
      </c>
      <c r="L82">
        <v>0.49131908411214953</v>
      </c>
      <c r="M82">
        <f t="shared" si="3"/>
        <v>1341</v>
      </c>
      <c r="N82">
        <f t="shared" si="4"/>
        <v>0</v>
      </c>
      <c r="O82">
        <f t="shared" si="5"/>
        <v>1.9765766753831775</v>
      </c>
    </row>
    <row r="83" spans="1:15" x14ac:dyDescent="0.25">
      <c r="A83" s="3" t="s">
        <v>19</v>
      </c>
      <c r="B83" s="3" t="s">
        <v>20</v>
      </c>
      <c r="C83" s="4">
        <v>2013</v>
      </c>
      <c r="D83" s="4">
        <v>8</v>
      </c>
      <c r="E83" s="3">
        <v>2</v>
      </c>
      <c r="F83" s="3">
        <v>27</v>
      </c>
      <c r="G83" s="3" t="s">
        <v>21</v>
      </c>
      <c r="H83">
        <v>30</v>
      </c>
      <c r="I83">
        <v>60</v>
      </c>
      <c r="J83">
        <v>6.0329067641681763E-2</v>
      </c>
      <c r="L83">
        <v>0.39051358927483232</v>
      </c>
      <c r="M83">
        <f t="shared" si="3"/>
        <v>1341</v>
      </c>
      <c r="N83">
        <f t="shared" si="4"/>
        <v>0</v>
      </c>
      <c r="O83">
        <f t="shared" si="5"/>
        <v>1.5710361696526502</v>
      </c>
    </row>
    <row r="84" spans="1:15" x14ac:dyDescent="0.25">
      <c r="A84" s="3" t="s">
        <v>19</v>
      </c>
      <c r="B84" s="3" t="s">
        <v>20</v>
      </c>
      <c r="C84" s="4">
        <v>2013</v>
      </c>
      <c r="D84" s="4">
        <v>10</v>
      </c>
      <c r="E84" s="3">
        <v>2</v>
      </c>
      <c r="F84" s="3">
        <v>28</v>
      </c>
      <c r="G84" s="3" t="s">
        <v>21</v>
      </c>
      <c r="H84">
        <v>30</v>
      </c>
      <c r="I84">
        <v>60</v>
      </c>
      <c r="J84">
        <v>0.13738601823708219</v>
      </c>
      <c r="L84">
        <v>4.9462282978723415</v>
      </c>
      <c r="M84">
        <f t="shared" si="3"/>
        <v>1341</v>
      </c>
      <c r="N84">
        <f t="shared" si="4"/>
        <v>0</v>
      </c>
      <c r="O84">
        <f t="shared" si="5"/>
        <v>19.898676442340427</v>
      </c>
    </row>
    <row r="85" spans="1:15" x14ac:dyDescent="0.25">
      <c r="A85" s="3" t="s">
        <v>19</v>
      </c>
      <c r="B85" s="3" t="s">
        <v>20</v>
      </c>
      <c r="C85" s="4">
        <v>2013</v>
      </c>
      <c r="D85" s="4">
        <v>10</v>
      </c>
      <c r="E85" s="3">
        <v>3</v>
      </c>
      <c r="F85" s="3">
        <v>29</v>
      </c>
      <c r="G85" s="3" t="s">
        <v>21</v>
      </c>
      <c r="H85">
        <v>30</v>
      </c>
      <c r="I85">
        <v>60</v>
      </c>
      <c r="J85">
        <v>0.13205966147142637</v>
      </c>
      <c r="L85">
        <v>7.8068496173398163</v>
      </c>
      <c r="M85">
        <f t="shared" si="3"/>
        <v>1341</v>
      </c>
      <c r="N85">
        <f t="shared" si="4"/>
        <v>0</v>
      </c>
      <c r="O85">
        <f t="shared" si="5"/>
        <v>31.40695601055808</v>
      </c>
    </row>
    <row r="86" spans="1:15" x14ac:dyDescent="0.25">
      <c r="A86" s="3" t="s">
        <v>19</v>
      </c>
      <c r="B86" s="3" t="s">
        <v>20</v>
      </c>
      <c r="C86" s="4">
        <v>2013</v>
      </c>
      <c r="D86" s="4">
        <v>8</v>
      </c>
      <c r="E86" s="3">
        <v>3</v>
      </c>
      <c r="F86" s="3">
        <v>30</v>
      </c>
      <c r="G86" s="3" t="s">
        <v>21</v>
      </c>
      <c r="H86">
        <v>30</v>
      </c>
      <c r="I86">
        <v>60</v>
      </c>
      <c r="J86">
        <v>6.5298507462686506E-2</v>
      </c>
      <c r="L86">
        <v>0.29231234452736315</v>
      </c>
      <c r="M86">
        <f t="shared" si="3"/>
        <v>1341</v>
      </c>
      <c r="N86">
        <f t="shared" si="4"/>
        <v>0</v>
      </c>
      <c r="O86">
        <f t="shared" si="5"/>
        <v>1.1759725620335819</v>
      </c>
    </row>
    <row r="87" spans="1:15" x14ac:dyDescent="0.25">
      <c r="A87" s="3" t="s">
        <v>19</v>
      </c>
      <c r="B87" s="3" t="s">
        <v>20</v>
      </c>
      <c r="C87" s="4">
        <v>2013</v>
      </c>
      <c r="D87" s="4">
        <v>5</v>
      </c>
      <c r="E87" s="3">
        <v>3</v>
      </c>
      <c r="F87" s="3">
        <v>31</v>
      </c>
      <c r="G87" s="3" t="s">
        <v>21</v>
      </c>
      <c r="H87">
        <v>30</v>
      </c>
      <c r="I87">
        <v>60</v>
      </c>
      <c r="J87">
        <v>5.9597523219814381E-2</v>
      </c>
      <c r="L87">
        <v>0.15522343008255937</v>
      </c>
      <c r="M87">
        <f t="shared" si="3"/>
        <v>1341</v>
      </c>
      <c r="N87">
        <f t="shared" si="4"/>
        <v>0</v>
      </c>
      <c r="O87">
        <f t="shared" si="5"/>
        <v>0.62446385922213632</v>
      </c>
    </row>
    <row r="88" spans="1:15" x14ac:dyDescent="0.25">
      <c r="A88" s="3" t="s">
        <v>19</v>
      </c>
      <c r="B88" s="3" t="s">
        <v>20</v>
      </c>
      <c r="C88" s="4">
        <v>2013</v>
      </c>
      <c r="D88" s="4">
        <v>7</v>
      </c>
      <c r="E88" s="3">
        <v>3</v>
      </c>
      <c r="F88" s="3">
        <v>32</v>
      </c>
      <c r="G88" s="3" t="s">
        <v>21</v>
      </c>
      <c r="H88">
        <v>30</v>
      </c>
      <c r="I88">
        <v>60</v>
      </c>
      <c r="J88">
        <v>6.0026678523788415E-2</v>
      </c>
      <c r="L88">
        <v>0.34158018378538613</v>
      </c>
      <c r="M88">
        <f t="shared" si="3"/>
        <v>1341</v>
      </c>
      <c r="N88">
        <f t="shared" si="4"/>
        <v>0</v>
      </c>
      <c r="O88">
        <f t="shared" si="5"/>
        <v>1.3741770793686083</v>
      </c>
    </row>
    <row r="89" spans="1:15" x14ac:dyDescent="0.25">
      <c r="A89" s="3" t="s">
        <v>19</v>
      </c>
      <c r="B89" s="3" t="s">
        <v>20</v>
      </c>
      <c r="C89" s="4">
        <v>2013</v>
      </c>
      <c r="D89" s="4">
        <v>2</v>
      </c>
      <c r="E89" s="3">
        <v>3</v>
      </c>
      <c r="F89" s="3">
        <v>33</v>
      </c>
      <c r="G89" s="3" t="s">
        <v>21</v>
      </c>
      <c r="H89">
        <v>30</v>
      </c>
      <c r="I89">
        <v>60</v>
      </c>
      <c r="J89">
        <v>4.8034330011074183E-2</v>
      </c>
      <c r="L89">
        <v>1.0352367785621999</v>
      </c>
      <c r="M89">
        <f t="shared" si="3"/>
        <v>1341</v>
      </c>
      <c r="N89">
        <f t="shared" si="4"/>
        <v>0</v>
      </c>
      <c r="O89">
        <f t="shared" si="5"/>
        <v>4.1647575601557296</v>
      </c>
    </row>
    <row r="90" spans="1:15" x14ac:dyDescent="0.25">
      <c r="A90" s="3" t="s">
        <v>19</v>
      </c>
      <c r="B90" s="3" t="s">
        <v>20</v>
      </c>
      <c r="C90" s="4">
        <v>2013</v>
      </c>
      <c r="D90" s="4">
        <v>4</v>
      </c>
      <c r="E90" s="3">
        <v>3</v>
      </c>
      <c r="F90" s="3">
        <v>34</v>
      </c>
      <c r="G90" s="3" t="s">
        <v>21</v>
      </c>
      <c r="H90">
        <v>30</v>
      </c>
      <c r="I90">
        <v>60</v>
      </c>
      <c r="J90">
        <v>4.3590791445307218E-2</v>
      </c>
      <c r="L90">
        <v>0.24414492916496394</v>
      </c>
      <c r="M90">
        <f t="shared" si="3"/>
        <v>1341</v>
      </c>
      <c r="N90">
        <f t="shared" si="4"/>
        <v>0</v>
      </c>
      <c r="O90">
        <f t="shared" si="5"/>
        <v>0.98219505003065</v>
      </c>
    </row>
    <row r="91" spans="1:15" x14ac:dyDescent="0.25">
      <c r="A91" s="3" t="s">
        <v>19</v>
      </c>
      <c r="B91" s="3" t="s">
        <v>20</v>
      </c>
      <c r="C91" s="4">
        <v>2013</v>
      </c>
      <c r="D91" s="4">
        <v>6</v>
      </c>
      <c r="E91" s="3">
        <v>3</v>
      </c>
      <c r="F91" s="3">
        <v>35</v>
      </c>
      <c r="G91" s="3" t="s">
        <v>21</v>
      </c>
      <c r="H91">
        <v>30</v>
      </c>
      <c r="I91">
        <v>60</v>
      </c>
      <c r="J91">
        <v>0.12634720610180741</v>
      </c>
      <c r="L91">
        <v>6.0243257060741726</v>
      </c>
      <c r="M91">
        <f t="shared" si="3"/>
        <v>1341</v>
      </c>
      <c r="N91">
        <f t="shared" si="4"/>
        <v>0</v>
      </c>
      <c r="O91">
        <f t="shared" si="5"/>
        <v>24.235862315536394</v>
      </c>
    </row>
    <row r="92" spans="1:15" x14ac:dyDescent="0.25">
      <c r="A92" s="3" t="s">
        <v>19</v>
      </c>
      <c r="B92" s="3" t="s">
        <v>20</v>
      </c>
      <c r="C92" s="4">
        <v>2013</v>
      </c>
      <c r="D92" s="4">
        <v>1</v>
      </c>
      <c r="E92" s="3">
        <v>3</v>
      </c>
      <c r="F92" s="3">
        <v>36</v>
      </c>
      <c r="G92" s="3" t="s">
        <v>21</v>
      </c>
      <c r="H92">
        <v>30</v>
      </c>
      <c r="I92">
        <v>60</v>
      </c>
      <c r="J92">
        <v>6.3130720488148273E-2</v>
      </c>
      <c r="L92">
        <v>0.24364682468904011</v>
      </c>
      <c r="M92">
        <f t="shared" si="3"/>
        <v>1341</v>
      </c>
      <c r="N92">
        <f t="shared" si="4"/>
        <v>0</v>
      </c>
      <c r="O92">
        <f t="shared" si="5"/>
        <v>0.98019117572400827</v>
      </c>
    </row>
    <row r="93" spans="1:15" x14ac:dyDescent="0.25">
      <c r="A93" s="3" t="s">
        <v>19</v>
      </c>
      <c r="B93" s="3" t="s">
        <v>20</v>
      </c>
      <c r="C93" s="4">
        <v>2013</v>
      </c>
      <c r="D93" s="4">
        <v>9</v>
      </c>
      <c r="E93" s="3">
        <v>3</v>
      </c>
      <c r="F93" s="3">
        <v>37</v>
      </c>
      <c r="G93" s="3" t="s">
        <v>21</v>
      </c>
      <c r="H93">
        <v>30</v>
      </c>
      <c r="I93">
        <v>60</v>
      </c>
      <c r="J93">
        <v>6.4286842520928658E-2</v>
      </c>
      <c r="L93">
        <v>6.4625032664665927</v>
      </c>
      <c r="M93">
        <f t="shared" si="3"/>
        <v>1341</v>
      </c>
      <c r="N93">
        <f t="shared" si="4"/>
        <v>0</v>
      </c>
      <c r="O93">
        <f t="shared" si="5"/>
        <v>25.998650640995102</v>
      </c>
    </row>
    <row r="94" spans="1:15" x14ac:dyDescent="0.25">
      <c r="A94" s="3" t="s">
        <v>19</v>
      </c>
      <c r="B94" s="3" t="s">
        <v>20</v>
      </c>
      <c r="C94" s="4">
        <v>2013</v>
      </c>
      <c r="D94" s="4">
        <v>3</v>
      </c>
      <c r="E94" s="3">
        <v>3</v>
      </c>
      <c r="F94" s="3">
        <v>38</v>
      </c>
      <c r="G94" s="3" t="s">
        <v>21</v>
      </c>
      <c r="H94">
        <v>30</v>
      </c>
      <c r="I94">
        <v>60</v>
      </c>
      <c r="J94">
        <v>0.1321378830083566</v>
      </c>
      <c r="L94">
        <v>4.2383573003714021</v>
      </c>
      <c r="M94">
        <f t="shared" si="3"/>
        <v>1341</v>
      </c>
      <c r="N94">
        <f t="shared" si="4"/>
        <v>0</v>
      </c>
      <c r="O94">
        <f t="shared" si="5"/>
        <v>17.050911419394151</v>
      </c>
    </row>
    <row r="95" spans="1:15" x14ac:dyDescent="0.25">
      <c r="A95" s="3" t="s">
        <v>19</v>
      </c>
      <c r="B95" s="3" t="s">
        <v>20</v>
      </c>
      <c r="C95" s="4">
        <v>2013</v>
      </c>
      <c r="D95" s="4">
        <v>14</v>
      </c>
      <c r="E95" s="3">
        <v>3</v>
      </c>
      <c r="F95" s="3">
        <v>39</v>
      </c>
      <c r="G95" s="3" t="s">
        <v>21</v>
      </c>
      <c r="H95">
        <v>30</v>
      </c>
      <c r="I95">
        <v>60</v>
      </c>
      <c r="J95">
        <v>6.7489711934156094E-2</v>
      </c>
      <c r="L95">
        <v>0.18693604938271599</v>
      </c>
      <c r="M95">
        <f t="shared" si="3"/>
        <v>1341</v>
      </c>
      <c r="N95">
        <f t="shared" si="4"/>
        <v>0</v>
      </c>
      <c r="O95">
        <f t="shared" si="5"/>
        <v>0.75204372666666641</v>
      </c>
    </row>
    <row r="96" spans="1:15" x14ac:dyDescent="0.25">
      <c r="A96" s="3" t="s">
        <v>19</v>
      </c>
      <c r="B96" s="3" t="s">
        <v>20</v>
      </c>
      <c r="C96" s="4">
        <v>2013</v>
      </c>
      <c r="D96" s="4">
        <v>12</v>
      </c>
      <c r="E96" s="3">
        <v>3</v>
      </c>
      <c r="F96" s="3">
        <v>40</v>
      </c>
      <c r="G96" s="3" t="s">
        <v>21</v>
      </c>
      <c r="H96">
        <v>30</v>
      </c>
      <c r="I96">
        <v>60</v>
      </c>
      <c r="J96">
        <v>0.12376742604556273</v>
      </c>
      <c r="L96">
        <v>3.3883228493709621</v>
      </c>
      <c r="M96">
        <f t="shared" si="3"/>
        <v>1341</v>
      </c>
      <c r="N96">
        <f t="shared" si="4"/>
        <v>0</v>
      </c>
      <c r="O96">
        <f t="shared" si="5"/>
        <v>13.63122282301938</v>
      </c>
    </row>
    <row r="97" spans="1:15" x14ac:dyDescent="0.25">
      <c r="A97" s="3" t="s">
        <v>19</v>
      </c>
      <c r="B97" s="3" t="s">
        <v>20</v>
      </c>
      <c r="C97" s="4">
        <v>2013</v>
      </c>
      <c r="D97" s="4">
        <v>11</v>
      </c>
      <c r="E97" s="3">
        <v>3</v>
      </c>
      <c r="F97" s="3">
        <v>41</v>
      </c>
      <c r="G97" s="3" t="s">
        <v>21</v>
      </c>
      <c r="H97">
        <v>30</v>
      </c>
      <c r="I97">
        <v>60</v>
      </c>
      <c r="J97">
        <v>6.8171854449802713E-2</v>
      </c>
      <c r="L97">
        <v>0.30592871182230019</v>
      </c>
      <c r="M97">
        <f t="shared" si="3"/>
        <v>1341</v>
      </c>
      <c r="N97">
        <f t="shared" si="4"/>
        <v>0</v>
      </c>
      <c r="O97">
        <f t="shared" si="5"/>
        <v>1.2307512076611136</v>
      </c>
    </row>
    <row r="98" spans="1:15" x14ac:dyDescent="0.25">
      <c r="A98" s="3" t="s">
        <v>19</v>
      </c>
      <c r="B98" s="3" t="s">
        <v>20</v>
      </c>
      <c r="C98" s="4">
        <v>2013</v>
      </c>
      <c r="D98" s="4">
        <v>13</v>
      </c>
      <c r="E98" s="3">
        <v>3</v>
      </c>
      <c r="F98" s="3">
        <v>42</v>
      </c>
      <c r="G98" s="3" t="s">
        <v>21</v>
      </c>
      <c r="H98">
        <v>30</v>
      </c>
      <c r="I98">
        <v>60</v>
      </c>
      <c r="J98">
        <v>6.2563323201621043E-2</v>
      </c>
      <c r="L98">
        <v>0.28344805006754464</v>
      </c>
      <c r="M98">
        <f t="shared" si="3"/>
        <v>1341</v>
      </c>
      <c r="N98">
        <f t="shared" si="4"/>
        <v>0</v>
      </c>
      <c r="O98">
        <f t="shared" si="5"/>
        <v>1.1403115054217321</v>
      </c>
    </row>
    <row r="99" spans="1:15" x14ac:dyDescent="0.25">
      <c r="A99" s="3" t="s">
        <v>19</v>
      </c>
      <c r="B99" s="3" t="s">
        <v>20</v>
      </c>
      <c r="C99" s="4">
        <v>2013</v>
      </c>
      <c r="D99" s="4">
        <v>2</v>
      </c>
      <c r="E99" s="3">
        <v>4</v>
      </c>
      <c r="F99" s="3">
        <v>43</v>
      </c>
      <c r="G99" s="3" t="s">
        <v>21</v>
      </c>
      <c r="H99">
        <v>30</v>
      </c>
      <c r="I99">
        <v>60</v>
      </c>
      <c r="J99">
        <v>5.6751004965712726E-2</v>
      </c>
      <c r="L99">
        <v>0.85183711673366402</v>
      </c>
      <c r="M99">
        <f t="shared" si="3"/>
        <v>1341</v>
      </c>
      <c r="N99">
        <f t="shared" si="4"/>
        <v>0</v>
      </c>
      <c r="O99">
        <f t="shared" si="5"/>
        <v>3.4269407206195304</v>
      </c>
    </row>
    <row r="100" spans="1:15" x14ac:dyDescent="0.25">
      <c r="A100" s="3" t="s">
        <v>19</v>
      </c>
      <c r="B100" s="3" t="s">
        <v>20</v>
      </c>
      <c r="C100" s="4">
        <v>2013</v>
      </c>
      <c r="D100" s="4">
        <v>4</v>
      </c>
      <c r="E100" s="3">
        <v>4</v>
      </c>
      <c r="F100" s="3">
        <v>44</v>
      </c>
      <c r="G100" s="3" t="s">
        <v>21</v>
      </c>
      <c r="H100">
        <v>30</v>
      </c>
      <c r="I100">
        <v>60</v>
      </c>
      <c r="J100">
        <v>5.9450245045813047E-2</v>
      </c>
      <c r="L100">
        <v>0.19640097308047452</v>
      </c>
      <c r="M100">
        <f t="shared" si="3"/>
        <v>1341</v>
      </c>
      <c r="N100">
        <f t="shared" si="4"/>
        <v>0</v>
      </c>
      <c r="O100">
        <f t="shared" si="5"/>
        <v>0.79012111470274893</v>
      </c>
    </row>
    <row r="101" spans="1:15" x14ac:dyDescent="0.25">
      <c r="A101" s="3" t="s">
        <v>19</v>
      </c>
      <c r="B101" s="3" t="s">
        <v>20</v>
      </c>
      <c r="C101" s="4">
        <v>2013</v>
      </c>
      <c r="D101" s="4">
        <v>8</v>
      </c>
      <c r="E101" s="3">
        <v>4</v>
      </c>
      <c r="F101" s="3">
        <v>45</v>
      </c>
      <c r="G101" s="3" t="s">
        <v>21</v>
      </c>
      <c r="H101">
        <v>30</v>
      </c>
      <c r="I101">
        <v>60</v>
      </c>
      <c r="J101">
        <v>7.4829931972789129E-2</v>
      </c>
      <c r="L101">
        <v>0.78330213151927441</v>
      </c>
      <c r="M101">
        <f t="shared" si="3"/>
        <v>1341</v>
      </c>
      <c r="N101">
        <f t="shared" si="4"/>
        <v>0</v>
      </c>
      <c r="O101">
        <f t="shared" si="5"/>
        <v>3.1512244751020408</v>
      </c>
    </row>
    <row r="102" spans="1:15" x14ac:dyDescent="0.25">
      <c r="A102" s="3" t="s">
        <v>19</v>
      </c>
      <c r="B102" s="3" t="s">
        <v>20</v>
      </c>
      <c r="C102" s="4">
        <v>2013</v>
      </c>
      <c r="D102" s="4">
        <v>10</v>
      </c>
      <c r="E102" s="3">
        <v>4</v>
      </c>
      <c r="F102" s="3">
        <v>46</v>
      </c>
      <c r="G102" s="3" t="s">
        <v>21</v>
      </c>
      <c r="H102">
        <v>30</v>
      </c>
      <c r="I102">
        <v>60</v>
      </c>
      <c r="J102">
        <v>0.12877229080932792</v>
      </c>
      <c r="L102">
        <v>3.9863918895747603</v>
      </c>
      <c r="M102">
        <f t="shared" si="3"/>
        <v>1341</v>
      </c>
      <c r="N102">
        <f t="shared" si="4"/>
        <v>0</v>
      </c>
      <c r="O102">
        <f t="shared" si="5"/>
        <v>16.037254571759259</v>
      </c>
    </row>
    <row r="103" spans="1:15" x14ac:dyDescent="0.25">
      <c r="A103" s="3" t="s">
        <v>19</v>
      </c>
      <c r="B103" s="3" t="s">
        <v>20</v>
      </c>
      <c r="C103" s="4">
        <v>2013</v>
      </c>
      <c r="D103" s="4">
        <v>7</v>
      </c>
      <c r="E103" s="3">
        <v>4</v>
      </c>
      <c r="F103" s="3">
        <v>47</v>
      </c>
      <c r="G103" s="3" t="s">
        <v>21</v>
      </c>
      <c r="H103">
        <v>30</v>
      </c>
      <c r="I103">
        <v>60</v>
      </c>
      <c r="J103">
        <v>6.0658082975679463E-2</v>
      </c>
      <c r="L103">
        <v>0.24385003385789225</v>
      </c>
      <c r="M103">
        <f t="shared" si="3"/>
        <v>1341</v>
      </c>
      <c r="N103">
        <f t="shared" si="4"/>
        <v>0</v>
      </c>
      <c r="O103">
        <f t="shared" si="5"/>
        <v>0.98100868621030046</v>
      </c>
    </row>
    <row r="104" spans="1:15" x14ac:dyDescent="0.25">
      <c r="A104" s="3" t="s">
        <v>19</v>
      </c>
      <c r="B104" s="3" t="s">
        <v>20</v>
      </c>
      <c r="C104" s="4">
        <v>2013</v>
      </c>
      <c r="D104" s="4">
        <v>5</v>
      </c>
      <c r="E104" s="3">
        <v>4</v>
      </c>
      <c r="F104" s="3">
        <v>48</v>
      </c>
      <c r="G104" s="3" t="s">
        <v>21</v>
      </c>
      <c r="H104">
        <v>30</v>
      </c>
      <c r="I104">
        <v>60</v>
      </c>
      <c r="J104">
        <v>6.5280336930771177E-2</v>
      </c>
      <c r="L104">
        <v>0.1807434495919979</v>
      </c>
      <c r="M104">
        <f t="shared" si="3"/>
        <v>1341</v>
      </c>
      <c r="N104">
        <f t="shared" si="4"/>
        <v>0</v>
      </c>
      <c r="O104">
        <f t="shared" si="5"/>
        <v>0.7271308977086075</v>
      </c>
    </row>
    <row r="105" spans="1:15" x14ac:dyDescent="0.25">
      <c r="A105" s="3" t="s">
        <v>19</v>
      </c>
      <c r="B105" s="3" t="s">
        <v>20</v>
      </c>
      <c r="C105" s="4">
        <v>2013</v>
      </c>
      <c r="D105" s="4">
        <v>3</v>
      </c>
      <c r="E105" s="3">
        <v>4</v>
      </c>
      <c r="F105" s="3">
        <v>49</v>
      </c>
      <c r="G105" s="3" t="s">
        <v>21</v>
      </c>
      <c r="H105">
        <v>30</v>
      </c>
      <c r="I105">
        <v>60</v>
      </c>
      <c r="J105">
        <v>0.12516756032171578</v>
      </c>
      <c r="L105">
        <v>5.8241725312779264</v>
      </c>
      <c r="M105">
        <f t="shared" si="3"/>
        <v>1341</v>
      </c>
      <c r="N105">
        <f t="shared" si="4"/>
        <v>0</v>
      </c>
      <c r="O105">
        <f t="shared" si="5"/>
        <v>23.430646093331099</v>
      </c>
    </row>
    <row r="106" spans="1:15" x14ac:dyDescent="0.25">
      <c r="A106" s="3" t="s">
        <v>19</v>
      </c>
      <c r="B106" s="3" t="s">
        <v>20</v>
      </c>
      <c r="C106" s="4">
        <v>2013</v>
      </c>
      <c r="D106" s="4">
        <v>9</v>
      </c>
      <c r="E106" s="3">
        <v>4</v>
      </c>
      <c r="F106" s="3">
        <v>50</v>
      </c>
      <c r="G106" s="3" t="s">
        <v>21</v>
      </c>
      <c r="H106">
        <v>30</v>
      </c>
      <c r="I106">
        <v>60</v>
      </c>
      <c r="J106">
        <v>6.132771338250783E-2</v>
      </c>
      <c r="L106">
        <v>0.36047553213909378</v>
      </c>
      <c r="M106">
        <f t="shared" si="3"/>
        <v>1341</v>
      </c>
      <c r="N106">
        <f t="shared" si="4"/>
        <v>0</v>
      </c>
      <c r="O106">
        <f t="shared" si="5"/>
        <v>1.4501930657955742</v>
      </c>
    </row>
    <row r="107" spans="1:15" x14ac:dyDescent="0.25">
      <c r="A107" s="3" t="s">
        <v>19</v>
      </c>
      <c r="B107" s="3" t="s">
        <v>20</v>
      </c>
      <c r="C107" s="4">
        <v>2013</v>
      </c>
      <c r="D107" s="4">
        <v>6</v>
      </c>
      <c r="E107" s="3">
        <v>4</v>
      </c>
      <c r="F107" s="3">
        <v>51</v>
      </c>
      <c r="G107" s="3" t="s">
        <v>21</v>
      </c>
      <c r="H107">
        <v>30</v>
      </c>
      <c r="I107">
        <v>60</v>
      </c>
      <c r="J107">
        <v>0.12639405204460963</v>
      </c>
      <c r="L107">
        <v>4.7922302973977686</v>
      </c>
      <c r="M107">
        <f t="shared" si="3"/>
        <v>1341</v>
      </c>
      <c r="N107">
        <f t="shared" si="4"/>
        <v>0</v>
      </c>
      <c r="O107">
        <f t="shared" si="5"/>
        <v>19.279142486431223</v>
      </c>
    </row>
    <row r="108" spans="1:15" x14ac:dyDescent="0.25">
      <c r="A108" s="3" t="s">
        <v>19</v>
      </c>
      <c r="B108" s="3" t="s">
        <v>20</v>
      </c>
      <c r="C108" s="4">
        <v>2013</v>
      </c>
      <c r="D108" s="4">
        <v>1</v>
      </c>
      <c r="E108" s="3">
        <v>4</v>
      </c>
      <c r="F108" s="3">
        <v>52</v>
      </c>
      <c r="G108" s="3" t="s">
        <v>21</v>
      </c>
      <c r="H108">
        <v>30</v>
      </c>
      <c r="I108">
        <v>60</v>
      </c>
      <c r="J108">
        <v>6.426426426426414E-2</v>
      </c>
      <c r="L108">
        <v>9.7171891891891862E-2</v>
      </c>
      <c r="M108">
        <f t="shared" si="3"/>
        <v>1341</v>
      </c>
      <c r="N108">
        <f t="shared" si="4"/>
        <v>0</v>
      </c>
      <c r="O108">
        <f t="shared" si="5"/>
        <v>0.39092252108108094</v>
      </c>
    </row>
    <row r="109" spans="1:15" x14ac:dyDescent="0.25">
      <c r="A109" s="3" t="s">
        <v>19</v>
      </c>
      <c r="B109" s="3" t="s">
        <v>20</v>
      </c>
      <c r="C109" s="4">
        <v>2013</v>
      </c>
      <c r="D109" s="4">
        <v>11</v>
      </c>
      <c r="E109" s="3">
        <v>4</v>
      </c>
      <c r="F109" s="3">
        <v>53</v>
      </c>
      <c r="G109" s="3" t="s">
        <v>21</v>
      </c>
      <c r="H109">
        <v>30</v>
      </c>
      <c r="I109">
        <v>60</v>
      </c>
      <c r="J109">
        <v>6.1001712328767305E-2</v>
      </c>
      <c r="L109">
        <v>0.12593976526826486</v>
      </c>
      <c r="M109">
        <f t="shared" si="3"/>
        <v>1341</v>
      </c>
      <c r="N109">
        <f t="shared" si="4"/>
        <v>0</v>
      </c>
      <c r="O109">
        <f t="shared" si="5"/>
        <v>0.50665567567422953</v>
      </c>
    </row>
    <row r="110" spans="1:15" x14ac:dyDescent="0.25">
      <c r="A110" s="3" t="s">
        <v>19</v>
      </c>
      <c r="B110" s="3" t="s">
        <v>20</v>
      </c>
      <c r="C110" s="4">
        <v>2013</v>
      </c>
      <c r="D110" s="4">
        <v>13</v>
      </c>
      <c r="E110" s="3">
        <v>4</v>
      </c>
      <c r="F110" s="3">
        <v>54</v>
      </c>
      <c r="G110" s="3" t="s">
        <v>21</v>
      </c>
      <c r="H110">
        <v>30</v>
      </c>
      <c r="I110">
        <v>60</v>
      </c>
      <c r="J110">
        <v>6.6869300911854099E-2</v>
      </c>
      <c r="L110">
        <v>0.25087598784194531</v>
      </c>
      <c r="M110">
        <f t="shared" si="3"/>
        <v>1341</v>
      </c>
      <c r="N110">
        <f t="shared" si="4"/>
        <v>0</v>
      </c>
      <c r="O110">
        <f t="shared" si="5"/>
        <v>1.0092740990881459</v>
      </c>
    </row>
    <row r="111" spans="1:15" x14ac:dyDescent="0.25">
      <c r="A111" s="3" t="s">
        <v>19</v>
      </c>
      <c r="B111" s="3" t="s">
        <v>20</v>
      </c>
      <c r="C111" s="4">
        <v>2013</v>
      </c>
      <c r="D111" s="4">
        <v>12</v>
      </c>
      <c r="E111" s="3">
        <v>4</v>
      </c>
      <c r="F111" s="3">
        <v>55</v>
      </c>
      <c r="G111" s="3" t="s">
        <v>21</v>
      </c>
      <c r="H111">
        <v>30</v>
      </c>
      <c r="I111">
        <v>60</v>
      </c>
      <c r="J111">
        <v>0.13270708795900929</v>
      </c>
      <c r="L111">
        <v>4.4156111585539426</v>
      </c>
      <c r="M111">
        <f t="shared" si="3"/>
        <v>1341</v>
      </c>
      <c r="N111">
        <f t="shared" si="4"/>
        <v>0</v>
      </c>
      <c r="O111">
        <f t="shared" si="5"/>
        <v>17.764003690862509</v>
      </c>
    </row>
    <row r="112" spans="1:15" x14ac:dyDescent="0.25">
      <c r="A112" s="3" t="s">
        <v>19</v>
      </c>
      <c r="B112" s="3" t="s">
        <v>20</v>
      </c>
      <c r="C112" s="4">
        <v>2013</v>
      </c>
      <c r="D112" s="4">
        <v>5</v>
      </c>
      <c r="E112" s="4">
        <v>1</v>
      </c>
      <c r="F112" s="5">
        <v>1</v>
      </c>
      <c r="G112" s="3" t="s">
        <v>21</v>
      </c>
      <c r="H112" s="15">
        <v>60</v>
      </c>
      <c r="I112" s="15">
        <v>90</v>
      </c>
      <c r="J112" s="15">
        <v>6.4066852367687999E-2</v>
      </c>
      <c r="K112" s="15"/>
      <c r="L112" s="15">
        <v>0.68364716805942416</v>
      </c>
      <c r="M112">
        <f t="shared" si="3"/>
        <v>1391</v>
      </c>
      <c r="N112">
        <f t="shared" si="4"/>
        <v>0</v>
      </c>
      <c r="O112">
        <f t="shared" si="5"/>
        <v>2.852859632311977</v>
      </c>
    </row>
    <row r="113" spans="1:15" x14ac:dyDescent="0.25">
      <c r="A113" s="3" t="s">
        <v>19</v>
      </c>
      <c r="B113" s="3" t="s">
        <v>20</v>
      </c>
      <c r="C113" s="4">
        <v>2013</v>
      </c>
      <c r="D113" s="4">
        <v>7</v>
      </c>
      <c r="E113" s="4">
        <v>1</v>
      </c>
      <c r="F113" s="5">
        <v>2</v>
      </c>
      <c r="G113" s="3" t="s">
        <v>21</v>
      </c>
      <c r="H113" s="15">
        <v>60</v>
      </c>
      <c r="I113" s="15">
        <v>90</v>
      </c>
      <c r="J113" s="15">
        <v>6.4145424153781716E-2</v>
      </c>
      <c r="K113" s="15"/>
      <c r="L113" s="15">
        <v>0.74668205878256011</v>
      </c>
      <c r="M113">
        <f t="shared" si="3"/>
        <v>1391</v>
      </c>
      <c r="N113">
        <f t="shared" si="4"/>
        <v>0</v>
      </c>
      <c r="O113">
        <f t="shared" si="5"/>
        <v>3.1159042312996235</v>
      </c>
    </row>
    <row r="114" spans="1:15" x14ac:dyDescent="0.25">
      <c r="A114" s="3" t="s">
        <v>19</v>
      </c>
      <c r="B114" s="3" t="s">
        <v>20</v>
      </c>
      <c r="C114" s="4">
        <v>2013</v>
      </c>
      <c r="D114" s="4">
        <v>9</v>
      </c>
      <c r="E114" s="4">
        <v>1</v>
      </c>
      <c r="F114" s="5">
        <v>3</v>
      </c>
      <c r="G114" s="3" t="s">
        <v>21</v>
      </c>
      <c r="H114" s="15">
        <v>60</v>
      </c>
      <c r="I114" s="15">
        <v>90</v>
      </c>
      <c r="J114" s="15">
        <v>6.2042875157629282E-2</v>
      </c>
      <c r="K114" s="15"/>
      <c r="L114" s="15">
        <v>1.4493725514922235</v>
      </c>
      <c r="M114">
        <f t="shared" si="3"/>
        <v>1391</v>
      </c>
      <c r="N114">
        <f t="shared" si="4"/>
        <v>0</v>
      </c>
      <c r="O114">
        <f t="shared" si="5"/>
        <v>6.0482316573770492</v>
      </c>
    </row>
    <row r="115" spans="1:15" x14ac:dyDescent="0.25">
      <c r="A115" s="3" t="s">
        <v>19</v>
      </c>
      <c r="B115" s="3" t="s">
        <v>20</v>
      </c>
      <c r="C115" s="4">
        <v>2013</v>
      </c>
      <c r="D115" s="4">
        <v>3</v>
      </c>
      <c r="E115" s="4">
        <v>1</v>
      </c>
      <c r="F115" s="5">
        <v>4</v>
      </c>
      <c r="G115" s="3" t="s">
        <v>21</v>
      </c>
      <c r="H115" s="15">
        <v>60</v>
      </c>
      <c r="I115" s="15">
        <v>90</v>
      </c>
      <c r="J115" s="15">
        <v>0.11838542948560167</v>
      </c>
      <c r="K115" s="15"/>
      <c r="L115" s="15">
        <v>2.6247337681516112</v>
      </c>
      <c r="M115">
        <f t="shared" si="3"/>
        <v>1391</v>
      </c>
      <c r="N115">
        <f t="shared" si="4"/>
        <v>0</v>
      </c>
      <c r="O115">
        <f t="shared" si="5"/>
        <v>10.953014014496672</v>
      </c>
    </row>
    <row r="116" spans="1:15" x14ac:dyDescent="0.25">
      <c r="A116" s="3" t="s">
        <v>19</v>
      </c>
      <c r="B116" s="3" t="s">
        <v>20</v>
      </c>
      <c r="C116" s="4">
        <v>2013</v>
      </c>
      <c r="D116" s="4">
        <v>13</v>
      </c>
      <c r="E116" s="4">
        <v>1</v>
      </c>
      <c r="F116" s="5">
        <v>5</v>
      </c>
      <c r="G116" s="3" t="s">
        <v>21</v>
      </c>
      <c r="H116" s="15">
        <v>60</v>
      </c>
      <c r="I116" s="15">
        <v>90</v>
      </c>
      <c r="J116" s="15">
        <v>6.4622849580944122E-2</v>
      </c>
      <c r="K116" s="15"/>
      <c r="L116" s="15">
        <v>0.32372466144684608</v>
      </c>
      <c r="M116">
        <f t="shared" si="3"/>
        <v>1391</v>
      </c>
      <c r="N116">
        <f t="shared" si="4"/>
        <v>0</v>
      </c>
      <c r="O116">
        <f t="shared" si="5"/>
        <v>1.3509030122176886</v>
      </c>
    </row>
    <row r="117" spans="1:15" x14ac:dyDescent="0.25">
      <c r="A117" s="3" t="s">
        <v>19</v>
      </c>
      <c r="B117" s="3" t="s">
        <v>20</v>
      </c>
      <c r="C117" s="4">
        <v>2013</v>
      </c>
      <c r="D117" s="4">
        <v>11</v>
      </c>
      <c r="E117" s="4">
        <v>1</v>
      </c>
      <c r="F117" s="5">
        <v>6</v>
      </c>
      <c r="G117" s="3" t="s">
        <v>21</v>
      </c>
      <c r="H117" s="15">
        <v>60</v>
      </c>
      <c r="I117" s="15">
        <v>90</v>
      </c>
      <c r="J117" s="15">
        <v>6.1951341861048372E-2</v>
      </c>
      <c r="K117" s="15"/>
      <c r="L117" s="15">
        <v>0.17588054510492435</v>
      </c>
      <c r="M117">
        <f t="shared" si="3"/>
        <v>1391</v>
      </c>
      <c r="N117">
        <f t="shared" si="4"/>
        <v>0</v>
      </c>
      <c r="O117">
        <f t="shared" si="5"/>
        <v>0.73394951472284919</v>
      </c>
    </row>
    <row r="118" spans="1:15" x14ac:dyDescent="0.25">
      <c r="A118" s="3" t="s">
        <v>19</v>
      </c>
      <c r="B118" s="3" t="s">
        <v>20</v>
      </c>
      <c r="C118" s="4">
        <v>2013</v>
      </c>
      <c r="D118" s="4">
        <v>12</v>
      </c>
      <c r="E118" s="4">
        <v>1</v>
      </c>
      <c r="F118" s="5">
        <v>7</v>
      </c>
      <c r="G118" s="3" t="s">
        <v>21</v>
      </c>
      <c r="H118">
        <v>60</v>
      </c>
      <c r="I118">
        <v>90</v>
      </c>
      <c r="J118">
        <v>0.12208573577337654</v>
      </c>
      <c r="L118">
        <v>2.764766382552017</v>
      </c>
      <c r="M118">
        <f t="shared" si="3"/>
        <v>1391</v>
      </c>
      <c r="N118">
        <f t="shared" si="4"/>
        <v>0</v>
      </c>
      <c r="O118">
        <f t="shared" si="5"/>
        <v>11.537370114389566</v>
      </c>
    </row>
    <row r="119" spans="1:15" x14ac:dyDescent="0.25">
      <c r="A119" s="3" t="s">
        <v>19</v>
      </c>
      <c r="B119" s="3" t="s">
        <v>20</v>
      </c>
      <c r="C119" s="4">
        <v>2013</v>
      </c>
      <c r="D119" s="4">
        <v>14</v>
      </c>
      <c r="E119" s="4">
        <v>1</v>
      </c>
      <c r="F119" s="5">
        <v>8</v>
      </c>
      <c r="G119" s="3" t="s">
        <v>21</v>
      </c>
      <c r="H119">
        <v>60</v>
      </c>
      <c r="I119">
        <v>90</v>
      </c>
      <c r="J119">
        <v>4.871060171919761E-2</v>
      </c>
      <c r="L119">
        <v>0.48376383954154717</v>
      </c>
      <c r="M119">
        <f t="shared" si="3"/>
        <v>1391</v>
      </c>
      <c r="N119">
        <f t="shared" si="4"/>
        <v>0</v>
      </c>
      <c r="O119">
        <f t="shared" si="5"/>
        <v>2.0187465024068763</v>
      </c>
    </row>
    <row r="120" spans="1:15" x14ac:dyDescent="0.25">
      <c r="A120" s="3" t="s">
        <v>19</v>
      </c>
      <c r="B120" s="3" t="s">
        <v>20</v>
      </c>
      <c r="C120" s="4">
        <v>2013</v>
      </c>
      <c r="D120" s="4">
        <v>2</v>
      </c>
      <c r="E120" s="4">
        <v>1</v>
      </c>
      <c r="F120" s="5">
        <v>9</v>
      </c>
      <c r="G120" s="3" t="s">
        <v>21</v>
      </c>
      <c r="H120">
        <v>60</v>
      </c>
      <c r="I120">
        <v>90</v>
      </c>
      <c r="J120">
        <v>5.6012848825537163E-2</v>
      </c>
      <c r="L120">
        <v>1.2655228535100045</v>
      </c>
      <c r="M120">
        <f t="shared" si="3"/>
        <v>1391</v>
      </c>
      <c r="N120">
        <f t="shared" si="4"/>
        <v>0</v>
      </c>
      <c r="O120">
        <f t="shared" si="5"/>
        <v>5.2810268676972489</v>
      </c>
    </row>
    <row r="121" spans="1:15" x14ac:dyDescent="0.25">
      <c r="A121" s="3" t="s">
        <v>19</v>
      </c>
      <c r="B121" s="3" t="s">
        <v>20</v>
      </c>
      <c r="C121" s="4">
        <v>2013</v>
      </c>
      <c r="D121" s="4">
        <v>4</v>
      </c>
      <c r="E121" s="4">
        <v>1</v>
      </c>
      <c r="F121" s="5">
        <v>10</v>
      </c>
      <c r="G121" s="3" t="s">
        <v>21</v>
      </c>
      <c r="H121">
        <v>60</v>
      </c>
      <c r="I121">
        <v>90</v>
      </c>
      <c r="J121">
        <v>5.1724137931034642E-2</v>
      </c>
      <c r="L121">
        <v>0.86031117816091973</v>
      </c>
      <c r="M121">
        <f t="shared" si="3"/>
        <v>1391</v>
      </c>
      <c r="N121">
        <f t="shared" si="4"/>
        <v>0</v>
      </c>
      <c r="O121">
        <f t="shared" si="5"/>
        <v>3.5900785464655178</v>
      </c>
    </row>
    <row r="122" spans="1:15" x14ac:dyDescent="0.25">
      <c r="A122" s="3" t="s">
        <v>19</v>
      </c>
      <c r="B122" s="3" t="s">
        <v>20</v>
      </c>
      <c r="C122" s="4">
        <v>2013</v>
      </c>
      <c r="D122" s="4">
        <v>10</v>
      </c>
      <c r="E122" s="4">
        <v>1</v>
      </c>
      <c r="F122" s="5">
        <v>11</v>
      </c>
      <c r="G122" s="3" t="s">
        <v>21</v>
      </c>
      <c r="H122">
        <v>60</v>
      </c>
      <c r="I122">
        <v>90</v>
      </c>
      <c r="J122">
        <v>0.13141954174348175</v>
      </c>
      <c r="L122">
        <v>4.1251168554121671</v>
      </c>
      <c r="M122">
        <f t="shared" si="3"/>
        <v>1391</v>
      </c>
      <c r="N122">
        <f t="shared" si="4"/>
        <v>0</v>
      </c>
      <c r="O122">
        <f t="shared" si="5"/>
        <v>17.214112637634972</v>
      </c>
    </row>
    <row r="123" spans="1:15" x14ac:dyDescent="0.25">
      <c r="A123" s="3" t="s">
        <v>19</v>
      </c>
      <c r="B123" s="3" t="s">
        <v>20</v>
      </c>
      <c r="C123" s="4">
        <v>2013</v>
      </c>
      <c r="D123" s="4">
        <v>8</v>
      </c>
      <c r="E123" s="4">
        <v>1</v>
      </c>
      <c r="F123" s="5">
        <v>12</v>
      </c>
      <c r="G123" s="3" t="s">
        <v>21</v>
      </c>
      <c r="H123">
        <v>60</v>
      </c>
      <c r="I123">
        <v>90</v>
      </c>
      <c r="J123">
        <v>4.5377915144703421E-2</v>
      </c>
      <c r="L123">
        <v>2.1851116856326676</v>
      </c>
      <c r="M123">
        <f t="shared" si="3"/>
        <v>1391</v>
      </c>
      <c r="N123">
        <f t="shared" si="4"/>
        <v>0</v>
      </c>
      <c r="O123">
        <f t="shared" si="5"/>
        <v>9.1184710641451208</v>
      </c>
    </row>
    <row r="124" spans="1:15" x14ac:dyDescent="0.25">
      <c r="A124" s="3" t="s">
        <v>19</v>
      </c>
      <c r="B124" s="3" t="s">
        <v>20</v>
      </c>
      <c r="C124" s="4">
        <v>2013</v>
      </c>
      <c r="D124" s="4">
        <v>1</v>
      </c>
      <c r="E124" s="4">
        <v>1</v>
      </c>
      <c r="F124" s="5">
        <v>13</v>
      </c>
      <c r="G124" s="3" t="s">
        <v>21</v>
      </c>
      <c r="H124">
        <v>60</v>
      </c>
      <c r="I124">
        <v>90</v>
      </c>
      <c r="J124">
        <v>3.9212442091330318E-2</v>
      </c>
      <c r="L124">
        <v>0.21186562513787777</v>
      </c>
      <c r="M124">
        <f t="shared" si="3"/>
        <v>1391</v>
      </c>
      <c r="N124">
        <f t="shared" si="4"/>
        <v>0</v>
      </c>
      <c r="O124">
        <f t="shared" si="5"/>
        <v>0.88411525370036392</v>
      </c>
    </row>
    <row r="125" spans="1:15" x14ac:dyDescent="0.25">
      <c r="A125" s="3" t="s">
        <v>19</v>
      </c>
      <c r="B125" s="3" t="s">
        <v>20</v>
      </c>
      <c r="C125" s="4">
        <v>2013</v>
      </c>
      <c r="D125" s="4">
        <v>6</v>
      </c>
      <c r="E125" s="4">
        <v>1</v>
      </c>
      <c r="F125" s="5">
        <v>14</v>
      </c>
      <c r="G125" s="3" t="s">
        <v>21</v>
      </c>
      <c r="H125">
        <v>60</v>
      </c>
      <c r="I125">
        <v>90</v>
      </c>
      <c r="J125">
        <v>0.12250332889480697</v>
      </c>
      <c r="L125">
        <v>2.7660097869507321</v>
      </c>
      <c r="M125">
        <f t="shared" si="3"/>
        <v>1391</v>
      </c>
      <c r="N125">
        <f t="shared" si="4"/>
        <v>0</v>
      </c>
      <c r="O125">
        <f t="shared" si="5"/>
        <v>11.542558840945404</v>
      </c>
    </row>
    <row r="126" spans="1:15" x14ac:dyDescent="0.25">
      <c r="A126" s="3" t="s">
        <v>19</v>
      </c>
      <c r="B126" s="3" t="s">
        <v>20</v>
      </c>
      <c r="C126" s="4">
        <v>2013</v>
      </c>
      <c r="D126" s="4">
        <v>3</v>
      </c>
      <c r="E126" s="4">
        <v>2</v>
      </c>
      <c r="F126" s="5">
        <v>15</v>
      </c>
      <c r="G126" s="3" t="s">
        <v>21</v>
      </c>
      <c r="H126">
        <v>60</v>
      </c>
      <c r="I126">
        <v>90</v>
      </c>
      <c r="J126">
        <v>0.12512768130745675</v>
      </c>
      <c r="L126">
        <v>2.918218718079673</v>
      </c>
      <c r="M126">
        <f t="shared" si="3"/>
        <v>1391</v>
      </c>
      <c r="N126">
        <f t="shared" si="4"/>
        <v>0</v>
      </c>
      <c r="O126">
        <f t="shared" si="5"/>
        <v>12.177726710546475</v>
      </c>
    </row>
    <row r="127" spans="1:15" x14ac:dyDescent="0.25">
      <c r="A127" s="3" t="s">
        <v>19</v>
      </c>
      <c r="B127" s="3" t="s">
        <v>20</v>
      </c>
      <c r="C127" s="4">
        <v>2013</v>
      </c>
      <c r="D127" s="4">
        <v>9</v>
      </c>
      <c r="E127" s="4">
        <v>2</v>
      </c>
      <c r="F127" s="5">
        <v>16</v>
      </c>
      <c r="G127" s="3" t="s">
        <v>21</v>
      </c>
      <c r="H127">
        <v>60</v>
      </c>
      <c r="I127">
        <v>90</v>
      </c>
      <c r="J127">
        <v>7.4877536738978151E-2</v>
      </c>
      <c r="L127">
        <v>0.99722393282015387</v>
      </c>
      <c r="M127">
        <f t="shared" si="3"/>
        <v>1391</v>
      </c>
      <c r="N127">
        <f t="shared" si="4"/>
        <v>0</v>
      </c>
      <c r="O127">
        <f t="shared" si="5"/>
        <v>4.1614154716585023</v>
      </c>
    </row>
    <row r="128" spans="1:15" x14ac:dyDescent="0.25">
      <c r="A128" s="3" t="s">
        <v>19</v>
      </c>
      <c r="B128" s="3" t="s">
        <v>20</v>
      </c>
      <c r="C128" s="4">
        <v>2013</v>
      </c>
      <c r="D128" s="4">
        <v>6</v>
      </c>
      <c r="E128" s="4">
        <v>2</v>
      </c>
      <c r="F128" s="5">
        <v>17</v>
      </c>
      <c r="G128" s="3" t="s">
        <v>21</v>
      </c>
      <c r="H128">
        <v>60</v>
      </c>
      <c r="I128">
        <v>90</v>
      </c>
      <c r="J128">
        <v>0.11902231668437824</v>
      </c>
      <c r="L128">
        <v>2.2774833687566414</v>
      </c>
      <c r="M128">
        <f t="shared" si="3"/>
        <v>1391</v>
      </c>
      <c r="N128">
        <f t="shared" si="4"/>
        <v>0</v>
      </c>
      <c r="O128">
        <f t="shared" si="5"/>
        <v>9.5039380978214645</v>
      </c>
    </row>
    <row r="129" spans="1:15" x14ac:dyDescent="0.25">
      <c r="A129" s="3" t="s">
        <v>19</v>
      </c>
      <c r="B129" s="3" t="s">
        <v>20</v>
      </c>
      <c r="C129" s="4">
        <v>2013</v>
      </c>
      <c r="D129" s="4">
        <v>1</v>
      </c>
      <c r="E129" s="4">
        <v>2</v>
      </c>
      <c r="F129" s="5">
        <v>18</v>
      </c>
      <c r="G129" s="3" t="s">
        <v>21</v>
      </c>
      <c r="H129">
        <v>60</v>
      </c>
      <c r="I129">
        <v>90</v>
      </c>
      <c r="J129">
        <v>6.0775689724110488E-2</v>
      </c>
      <c r="L129">
        <v>0.17026562708250037</v>
      </c>
      <c r="M129">
        <f t="shared" si="3"/>
        <v>1391</v>
      </c>
      <c r="N129">
        <f t="shared" si="4"/>
        <v>0</v>
      </c>
      <c r="O129">
        <f t="shared" si="5"/>
        <v>0.71051846181527401</v>
      </c>
    </row>
    <row r="130" spans="1:15" x14ac:dyDescent="0.25">
      <c r="A130" s="3" t="s">
        <v>19</v>
      </c>
      <c r="B130" s="3" t="s">
        <v>20</v>
      </c>
      <c r="C130" s="4">
        <v>2013</v>
      </c>
      <c r="D130" s="4">
        <v>7</v>
      </c>
      <c r="E130" s="4">
        <v>2</v>
      </c>
      <c r="F130" s="5">
        <v>19</v>
      </c>
      <c r="G130" s="3" t="s">
        <v>21</v>
      </c>
      <c r="H130">
        <v>60</v>
      </c>
      <c r="I130">
        <v>90</v>
      </c>
      <c r="J130">
        <v>5.9711286089238612E-2</v>
      </c>
      <c r="L130">
        <v>0.27446248140857388</v>
      </c>
      <c r="M130">
        <f t="shared" ref="M130:M193" si="6">IF(I130=30, 1417, IF(I130=60, 1341, IF(I130=90, 1391, IF(I130=120, 1400, 0))))</f>
        <v>1391</v>
      </c>
      <c r="N130">
        <f t="shared" si="4"/>
        <v>0</v>
      </c>
      <c r="O130">
        <f t="shared" si="5"/>
        <v>1.1453319349179787</v>
      </c>
    </row>
    <row r="131" spans="1:15" x14ac:dyDescent="0.25">
      <c r="A131" s="3" t="s">
        <v>19</v>
      </c>
      <c r="B131" s="3" t="s">
        <v>20</v>
      </c>
      <c r="C131" s="4">
        <v>2013</v>
      </c>
      <c r="D131" s="4">
        <v>5</v>
      </c>
      <c r="E131" s="4">
        <v>2</v>
      </c>
      <c r="F131" s="5">
        <v>20</v>
      </c>
      <c r="G131" s="3" t="s">
        <v>21</v>
      </c>
      <c r="H131">
        <v>60</v>
      </c>
      <c r="I131">
        <v>90</v>
      </c>
      <c r="J131">
        <v>6.2176165803108835E-2</v>
      </c>
      <c r="L131">
        <v>0.19042202936096722</v>
      </c>
      <c r="M131">
        <f t="shared" si="6"/>
        <v>1391</v>
      </c>
      <c r="N131">
        <f t="shared" ref="N131:N194" si="7">M131*3000*K131*(1/1000000)</f>
        <v>0</v>
      </c>
      <c r="O131">
        <f t="shared" ref="O131:O194" si="8">$M131*3000*L131*(1/1000000)</f>
        <v>0.79463112852331619</v>
      </c>
    </row>
    <row r="132" spans="1:15" x14ac:dyDescent="0.25">
      <c r="A132" s="3" t="s">
        <v>19</v>
      </c>
      <c r="B132" s="3" t="s">
        <v>20</v>
      </c>
      <c r="C132" s="4">
        <v>2013</v>
      </c>
      <c r="D132" s="4">
        <v>13</v>
      </c>
      <c r="E132" s="3">
        <v>2</v>
      </c>
      <c r="F132" s="3">
        <v>21</v>
      </c>
      <c r="G132" s="3" t="s">
        <v>21</v>
      </c>
      <c r="H132">
        <v>60</v>
      </c>
      <c r="I132">
        <v>90</v>
      </c>
      <c r="J132">
        <v>6.270881521459773E-2</v>
      </c>
      <c r="L132">
        <v>0.9430390645078387</v>
      </c>
      <c r="M132">
        <f t="shared" si="6"/>
        <v>1391</v>
      </c>
      <c r="N132">
        <f t="shared" si="7"/>
        <v>0</v>
      </c>
      <c r="O132">
        <f t="shared" si="8"/>
        <v>3.9353020161912107</v>
      </c>
    </row>
    <row r="133" spans="1:15" x14ac:dyDescent="0.25">
      <c r="A133" s="3" t="s">
        <v>19</v>
      </c>
      <c r="B133" s="3" t="s">
        <v>20</v>
      </c>
      <c r="C133" s="4">
        <v>2013</v>
      </c>
      <c r="D133" s="4">
        <v>11</v>
      </c>
      <c r="E133" s="3">
        <v>2</v>
      </c>
      <c r="F133" s="3">
        <v>22</v>
      </c>
      <c r="G133" s="3" t="s">
        <v>21</v>
      </c>
      <c r="H133">
        <v>60</v>
      </c>
      <c r="I133">
        <v>90</v>
      </c>
      <c r="J133">
        <v>6.7264573991031459E-2</v>
      </c>
      <c r="L133">
        <v>0.1685150971599402</v>
      </c>
      <c r="M133">
        <f t="shared" si="6"/>
        <v>1391</v>
      </c>
      <c r="N133">
        <f t="shared" si="7"/>
        <v>0</v>
      </c>
      <c r="O133">
        <f t="shared" si="8"/>
        <v>0.70321350044843034</v>
      </c>
    </row>
    <row r="134" spans="1:15" x14ac:dyDescent="0.25">
      <c r="A134" s="3" t="s">
        <v>19</v>
      </c>
      <c r="B134" s="3" t="s">
        <v>20</v>
      </c>
      <c r="C134" s="4">
        <v>2013</v>
      </c>
      <c r="D134" s="4">
        <v>4</v>
      </c>
      <c r="E134" s="3">
        <v>2</v>
      </c>
      <c r="F134" s="3">
        <v>23</v>
      </c>
      <c r="G134" s="3" t="s">
        <v>21</v>
      </c>
      <c r="H134">
        <v>60</v>
      </c>
      <c r="I134">
        <v>90</v>
      </c>
      <c r="J134">
        <v>4.4679994633033654E-2</v>
      </c>
      <c r="L134">
        <v>0.16222426584373181</v>
      </c>
      <c r="M134">
        <f t="shared" si="6"/>
        <v>1391</v>
      </c>
      <c r="N134">
        <f t="shared" si="7"/>
        <v>0</v>
      </c>
      <c r="O134">
        <f t="shared" si="8"/>
        <v>0.67696186136589276</v>
      </c>
    </row>
    <row r="135" spans="1:15" x14ac:dyDescent="0.25">
      <c r="A135" s="3" t="s">
        <v>19</v>
      </c>
      <c r="B135" s="3" t="s">
        <v>20</v>
      </c>
      <c r="C135" s="4">
        <v>2013</v>
      </c>
      <c r="D135" s="4">
        <v>2</v>
      </c>
      <c r="E135" s="3">
        <v>2</v>
      </c>
      <c r="F135" s="3">
        <v>24</v>
      </c>
      <c r="G135" s="3" t="s">
        <v>21</v>
      </c>
      <c r="H135">
        <v>60</v>
      </c>
      <c r="I135">
        <v>90</v>
      </c>
      <c r="J135">
        <v>4.796994653951752E-2</v>
      </c>
      <c r="L135">
        <v>2.4124863297693016</v>
      </c>
      <c r="M135">
        <f t="shared" si="6"/>
        <v>1391</v>
      </c>
      <c r="N135">
        <f t="shared" si="7"/>
        <v>0</v>
      </c>
      <c r="O135">
        <f t="shared" si="8"/>
        <v>10.067305454127295</v>
      </c>
    </row>
    <row r="136" spans="1:15" x14ac:dyDescent="0.25">
      <c r="A136" s="3" t="s">
        <v>19</v>
      </c>
      <c r="B136" s="3" t="s">
        <v>20</v>
      </c>
      <c r="C136" s="4">
        <v>2013</v>
      </c>
      <c r="D136" s="4">
        <v>12</v>
      </c>
      <c r="E136" s="3">
        <v>2</v>
      </c>
      <c r="F136" s="3">
        <v>25</v>
      </c>
      <c r="G136" s="3" t="s">
        <v>21</v>
      </c>
      <c r="H136">
        <v>60</v>
      </c>
      <c r="I136">
        <v>90</v>
      </c>
      <c r="J136">
        <v>0.13120830244625656</v>
      </c>
      <c r="L136">
        <v>2.1621343711391154</v>
      </c>
      <c r="M136">
        <f t="shared" si="6"/>
        <v>1391</v>
      </c>
      <c r="N136">
        <f t="shared" si="7"/>
        <v>0</v>
      </c>
      <c r="O136">
        <f t="shared" si="8"/>
        <v>9.0225867307635284</v>
      </c>
    </row>
    <row r="137" spans="1:15" x14ac:dyDescent="0.25">
      <c r="A137" s="3" t="s">
        <v>19</v>
      </c>
      <c r="B137" s="3" t="s">
        <v>20</v>
      </c>
      <c r="C137" s="4">
        <v>2013</v>
      </c>
      <c r="D137" s="4">
        <v>14</v>
      </c>
      <c r="E137" s="3">
        <v>2</v>
      </c>
      <c r="F137" s="3">
        <v>26</v>
      </c>
      <c r="G137" s="3" t="s">
        <v>21</v>
      </c>
      <c r="H137">
        <v>60</v>
      </c>
      <c r="I137">
        <v>90</v>
      </c>
      <c r="J137">
        <v>4.5442286947141378E-2</v>
      </c>
      <c r="L137">
        <v>0.5171265738493348</v>
      </c>
      <c r="M137">
        <f t="shared" si="6"/>
        <v>1391</v>
      </c>
      <c r="N137">
        <f t="shared" si="7"/>
        <v>0</v>
      </c>
      <c r="O137">
        <f t="shared" si="8"/>
        <v>2.1579691926732743</v>
      </c>
    </row>
    <row r="138" spans="1:15" x14ac:dyDescent="0.25">
      <c r="A138" s="3" t="s">
        <v>19</v>
      </c>
      <c r="B138" s="3" t="s">
        <v>20</v>
      </c>
      <c r="C138" s="4">
        <v>2013</v>
      </c>
      <c r="D138" s="4">
        <v>8</v>
      </c>
      <c r="E138" s="3">
        <v>2</v>
      </c>
      <c r="F138" s="3">
        <v>27</v>
      </c>
      <c r="G138" s="3" t="s">
        <v>21</v>
      </c>
      <c r="H138">
        <v>60</v>
      </c>
      <c r="I138">
        <v>90</v>
      </c>
      <c r="J138">
        <v>6.1276794035414618E-2</v>
      </c>
      <c r="L138">
        <v>0.40483868825722275</v>
      </c>
      <c r="M138">
        <f t="shared" si="6"/>
        <v>1391</v>
      </c>
      <c r="N138">
        <f t="shared" si="7"/>
        <v>0</v>
      </c>
      <c r="O138">
        <f t="shared" si="8"/>
        <v>1.6893918460973902</v>
      </c>
    </row>
    <row r="139" spans="1:15" x14ac:dyDescent="0.25">
      <c r="A139" s="3" t="s">
        <v>19</v>
      </c>
      <c r="B139" s="3" t="s">
        <v>20</v>
      </c>
      <c r="C139" s="4">
        <v>2013</v>
      </c>
      <c r="D139" s="4">
        <v>10</v>
      </c>
      <c r="E139" s="3">
        <v>2</v>
      </c>
      <c r="F139" s="3">
        <v>28</v>
      </c>
      <c r="G139" s="3" t="s">
        <v>21</v>
      </c>
      <c r="H139">
        <v>60</v>
      </c>
      <c r="I139">
        <v>90</v>
      </c>
      <c r="J139">
        <v>0.13229859571322997</v>
      </c>
      <c r="L139">
        <v>2.4459606060606061</v>
      </c>
      <c r="M139">
        <f t="shared" si="6"/>
        <v>1391</v>
      </c>
      <c r="N139">
        <f t="shared" si="7"/>
        <v>0</v>
      </c>
      <c r="O139">
        <f t="shared" si="8"/>
        <v>10.206993609090908</v>
      </c>
    </row>
    <row r="140" spans="1:15" x14ac:dyDescent="0.25">
      <c r="A140" s="3" t="s">
        <v>19</v>
      </c>
      <c r="B140" s="3" t="s">
        <v>20</v>
      </c>
      <c r="C140" s="4">
        <v>2013</v>
      </c>
      <c r="D140" s="4">
        <v>10</v>
      </c>
      <c r="E140" s="3">
        <v>3</v>
      </c>
      <c r="F140" s="3">
        <v>29</v>
      </c>
      <c r="G140" s="3" t="s">
        <v>21</v>
      </c>
      <c r="H140">
        <v>60</v>
      </c>
      <c r="I140">
        <v>90</v>
      </c>
      <c r="J140">
        <v>0.12869415807560128</v>
      </c>
      <c r="L140">
        <v>2.1258980526918672</v>
      </c>
      <c r="M140">
        <f t="shared" si="6"/>
        <v>1391</v>
      </c>
      <c r="N140">
        <f t="shared" si="7"/>
        <v>0</v>
      </c>
      <c r="O140">
        <f t="shared" si="8"/>
        <v>8.8713725738831606</v>
      </c>
    </row>
    <row r="141" spans="1:15" x14ac:dyDescent="0.25">
      <c r="A141" s="3" t="s">
        <v>19</v>
      </c>
      <c r="B141" s="3" t="s">
        <v>20</v>
      </c>
      <c r="C141" s="4">
        <v>2013</v>
      </c>
      <c r="D141" s="4">
        <v>8</v>
      </c>
      <c r="E141" s="3">
        <v>3</v>
      </c>
      <c r="F141" s="3">
        <v>30</v>
      </c>
      <c r="G141" s="3" t="s">
        <v>21</v>
      </c>
      <c r="H141">
        <v>60</v>
      </c>
      <c r="I141">
        <v>90</v>
      </c>
      <c r="J141">
        <v>6.5075921908893664E-2</v>
      </c>
      <c r="L141">
        <v>0.39400307302964571</v>
      </c>
      <c r="M141">
        <f t="shared" si="6"/>
        <v>1391</v>
      </c>
      <c r="N141">
        <f t="shared" si="7"/>
        <v>0</v>
      </c>
      <c r="O141">
        <f t="shared" si="8"/>
        <v>1.6441748237527114</v>
      </c>
    </row>
    <row r="142" spans="1:15" x14ac:dyDescent="0.25">
      <c r="A142" s="3" t="s">
        <v>19</v>
      </c>
      <c r="B142" s="3" t="s">
        <v>20</v>
      </c>
      <c r="C142" s="4">
        <v>2013</v>
      </c>
      <c r="D142" s="4">
        <v>5</v>
      </c>
      <c r="E142" s="3">
        <v>3</v>
      </c>
      <c r="F142" s="3">
        <v>31</v>
      </c>
      <c r="G142" s="3" t="s">
        <v>21</v>
      </c>
      <c r="H142">
        <v>60</v>
      </c>
      <c r="I142">
        <v>90</v>
      </c>
      <c r="J142">
        <v>4.2332876503730792E-2</v>
      </c>
      <c r="L142">
        <v>0.13590312852139488</v>
      </c>
      <c r="M142">
        <f t="shared" si="6"/>
        <v>1391</v>
      </c>
      <c r="N142">
        <f t="shared" si="7"/>
        <v>0</v>
      </c>
      <c r="O142">
        <f t="shared" si="8"/>
        <v>0.56712375531978088</v>
      </c>
    </row>
    <row r="143" spans="1:15" x14ac:dyDescent="0.25">
      <c r="A143" s="3" t="s">
        <v>19</v>
      </c>
      <c r="B143" s="3" t="s">
        <v>20</v>
      </c>
      <c r="C143" s="4">
        <v>2013</v>
      </c>
      <c r="D143" s="4">
        <v>7</v>
      </c>
      <c r="E143" s="3">
        <v>3</v>
      </c>
      <c r="F143" s="3">
        <v>32</v>
      </c>
      <c r="G143" s="3" t="s">
        <v>21</v>
      </c>
      <c r="H143">
        <v>60</v>
      </c>
      <c r="I143">
        <v>90</v>
      </c>
      <c r="J143">
        <v>5.8226011246145369E-2</v>
      </c>
      <c r="L143">
        <v>0.36633508676461696</v>
      </c>
      <c r="M143">
        <f t="shared" si="6"/>
        <v>1391</v>
      </c>
      <c r="N143">
        <f t="shared" si="7"/>
        <v>0</v>
      </c>
      <c r="O143">
        <f t="shared" si="8"/>
        <v>1.5287163170687466</v>
      </c>
    </row>
    <row r="144" spans="1:15" x14ac:dyDescent="0.25">
      <c r="A144" s="3" t="s">
        <v>19</v>
      </c>
      <c r="B144" s="3" t="s">
        <v>20</v>
      </c>
      <c r="C144" s="4">
        <v>2013</v>
      </c>
      <c r="D144" s="4">
        <v>2</v>
      </c>
      <c r="E144" s="3">
        <v>3</v>
      </c>
      <c r="F144" s="3">
        <v>33</v>
      </c>
      <c r="G144" s="3" t="s">
        <v>21</v>
      </c>
      <c r="H144">
        <v>60</v>
      </c>
      <c r="I144">
        <v>90</v>
      </c>
      <c r="J144">
        <v>4.0439622375651747E-2</v>
      </c>
      <c r="L144">
        <v>0.97790389789112775</v>
      </c>
      <c r="M144">
        <f t="shared" si="6"/>
        <v>1391</v>
      </c>
      <c r="N144">
        <f t="shared" si="7"/>
        <v>0</v>
      </c>
      <c r="O144">
        <f t="shared" si="8"/>
        <v>4.0807929658996756</v>
      </c>
    </row>
    <row r="145" spans="1:15" x14ac:dyDescent="0.25">
      <c r="A145" s="3" t="s">
        <v>19</v>
      </c>
      <c r="B145" s="3" t="s">
        <v>20</v>
      </c>
      <c r="C145" s="4">
        <v>2013</v>
      </c>
      <c r="D145" s="4">
        <v>4</v>
      </c>
      <c r="E145" s="3">
        <v>3</v>
      </c>
      <c r="F145" s="3">
        <v>34</v>
      </c>
      <c r="G145" s="3" t="s">
        <v>21</v>
      </c>
      <c r="H145">
        <v>60</v>
      </c>
      <c r="I145">
        <v>90</v>
      </c>
      <c r="J145">
        <v>4.2541512282146206E-2</v>
      </c>
      <c r="L145">
        <v>9.2949182333836505E-2</v>
      </c>
      <c r="M145">
        <f t="shared" si="6"/>
        <v>1391</v>
      </c>
      <c r="N145">
        <f t="shared" si="7"/>
        <v>0</v>
      </c>
      <c r="O145">
        <f t="shared" si="8"/>
        <v>0.38787693787909971</v>
      </c>
    </row>
    <row r="146" spans="1:15" x14ac:dyDescent="0.25">
      <c r="A146" s="3" t="s">
        <v>19</v>
      </c>
      <c r="B146" s="3" t="s">
        <v>20</v>
      </c>
      <c r="C146" s="4">
        <v>2013</v>
      </c>
      <c r="D146" s="4">
        <v>6</v>
      </c>
      <c r="E146" s="3">
        <v>3</v>
      </c>
      <c r="F146" s="3">
        <v>35</v>
      </c>
      <c r="G146" s="3" t="s">
        <v>21</v>
      </c>
      <c r="H146">
        <v>60</v>
      </c>
      <c r="I146">
        <v>90</v>
      </c>
      <c r="J146">
        <v>0.12420980693661363</v>
      </c>
      <c r="L146">
        <v>3.9284769633806018</v>
      </c>
      <c r="M146">
        <f t="shared" si="6"/>
        <v>1391</v>
      </c>
      <c r="N146">
        <f t="shared" si="7"/>
        <v>0</v>
      </c>
      <c r="O146">
        <f t="shared" si="8"/>
        <v>16.39353436818725</v>
      </c>
    </row>
    <row r="147" spans="1:15" x14ac:dyDescent="0.25">
      <c r="A147" s="3" t="s">
        <v>19</v>
      </c>
      <c r="B147" s="3" t="s">
        <v>20</v>
      </c>
      <c r="C147" s="4">
        <v>2013</v>
      </c>
      <c r="D147" s="4">
        <v>1</v>
      </c>
      <c r="E147" s="3">
        <v>3</v>
      </c>
      <c r="F147" s="3">
        <v>36</v>
      </c>
      <c r="G147" s="3" t="s">
        <v>21</v>
      </c>
      <c r="H147">
        <v>60</v>
      </c>
      <c r="I147">
        <v>90</v>
      </c>
      <c r="J147">
        <v>5.9598214285713991E-2</v>
      </c>
      <c r="L147">
        <v>0.10483966183035709</v>
      </c>
      <c r="M147">
        <f t="shared" si="6"/>
        <v>1391</v>
      </c>
      <c r="N147">
        <f t="shared" si="7"/>
        <v>0</v>
      </c>
      <c r="O147">
        <f t="shared" si="8"/>
        <v>0.43749590881808015</v>
      </c>
    </row>
    <row r="148" spans="1:15" x14ac:dyDescent="0.25">
      <c r="A148" s="3" t="s">
        <v>19</v>
      </c>
      <c r="B148" s="3" t="s">
        <v>20</v>
      </c>
      <c r="C148" s="3">
        <v>2013</v>
      </c>
      <c r="D148" s="4">
        <v>9</v>
      </c>
      <c r="E148" s="3">
        <v>3</v>
      </c>
      <c r="F148" s="3">
        <v>37</v>
      </c>
      <c r="G148" s="3" t="s">
        <v>21</v>
      </c>
      <c r="H148">
        <v>60</v>
      </c>
      <c r="I148">
        <v>90</v>
      </c>
      <c r="J148">
        <v>4.3300423131170565E-2</v>
      </c>
      <c r="L148">
        <v>0.29411192595204511</v>
      </c>
      <c r="M148">
        <f t="shared" si="6"/>
        <v>1391</v>
      </c>
      <c r="N148">
        <f t="shared" si="7"/>
        <v>0</v>
      </c>
      <c r="O148">
        <f t="shared" si="8"/>
        <v>1.2273290669978842</v>
      </c>
    </row>
    <row r="149" spans="1:15" x14ac:dyDescent="0.25">
      <c r="A149" s="3" t="s">
        <v>19</v>
      </c>
      <c r="B149" s="3" t="s">
        <v>20</v>
      </c>
      <c r="C149" s="4">
        <v>2013</v>
      </c>
      <c r="D149" s="4">
        <v>3</v>
      </c>
      <c r="E149" s="3">
        <v>3</v>
      </c>
      <c r="F149" s="3">
        <v>38</v>
      </c>
      <c r="G149" s="3" t="s">
        <v>21</v>
      </c>
      <c r="H149">
        <v>60</v>
      </c>
      <c r="I149">
        <v>90</v>
      </c>
      <c r="J149">
        <v>0.12532012975926249</v>
      </c>
      <c r="L149">
        <v>2.2145108417278476</v>
      </c>
      <c r="M149">
        <f t="shared" si="6"/>
        <v>1391</v>
      </c>
      <c r="N149">
        <f t="shared" si="7"/>
        <v>0</v>
      </c>
      <c r="O149">
        <f t="shared" si="8"/>
        <v>9.2411537425303081</v>
      </c>
    </row>
    <row r="150" spans="1:15" x14ac:dyDescent="0.25">
      <c r="A150" s="3" t="s">
        <v>19</v>
      </c>
      <c r="B150" s="3" t="s">
        <v>20</v>
      </c>
      <c r="C150" s="4">
        <v>2013</v>
      </c>
      <c r="D150" s="4">
        <v>14</v>
      </c>
      <c r="E150" s="3">
        <v>3</v>
      </c>
      <c r="F150" s="3">
        <v>39</v>
      </c>
      <c r="G150" s="3" t="s">
        <v>21</v>
      </c>
      <c r="H150">
        <v>60</v>
      </c>
      <c r="I150">
        <v>90</v>
      </c>
      <c r="J150">
        <v>6.2903561757967005E-2</v>
      </c>
      <c r="L150">
        <v>0.16214922932722348</v>
      </c>
      <c r="M150">
        <f t="shared" si="6"/>
        <v>1391</v>
      </c>
      <c r="N150">
        <f t="shared" si="7"/>
        <v>0</v>
      </c>
      <c r="O150">
        <f t="shared" si="8"/>
        <v>0.67664873398250347</v>
      </c>
    </row>
    <row r="151" spans="1:15" x14ac:dyDescent="0.25">
      <c r="A151" s="3" t="s">
        <v>19</v>
      </c>
      <c r="B151" s="3" t="s">
        <v>20</v>
      </c>
      <c r="C151" s="4">
        <v>2013</v>
      </c>
      <c r="D151" s="4">
        <v>12</v>
      </c>
      <c r="E151" s="3">
        <v>3</v>
      </c>
      <c r="F151" s="3">
        <v>40</v>
      </c>
      <c r="G151" s="3" t="s">
        <v>21</v>
      </c>
      <c r="H151">
        <v>60</v>
      </c>
      <c r="I151">
        <v>90</v>
      </c>
      <c r="J151">
        <v>0.11439545758183024</v>
      </c>
      <c r="L151">
        <v>2.6928637831217985</v>
      </c>
      <c r="M151">
        <f t="shared" si="6"/>
        <v>1391</v>
      </c>
      <c r="N151">
        <f t="shared" si="7"/>
        <v>0</v>
      </c>
      <c r="O151">
        <f t="shared" si="8"/>
        <v>11.237320566967265</v>
      </c>
    </row>
    <row r="152" spans="1:15" x14ac:dyDescent="0.25">
      <c r="A152" s="3" t="s">
        <v>19</v>
      </c>
      <c r="B152" s="3" t="s">
        <v>20</v>
      </c>
      <c r="C152" s="4">
        <v>2013</v>
      </c>
      <c r="D152" s="4">
        <v>11</v>
      </c>
      <c r="E152" s="3">
        <v>3</v>
      </c>
      <c r="F152" s="3">
        <v>41</v>
      </c>
      <c r="G152" s="3" t="s">
        <v>21</v>
      </c>
      <c r="H152">
        <v>60</v>
      </c>
      <c r="I152">
        <v>90</v>
      </c>
      <c r="J152">
        <v>6.8413729128014897E-2</v>
      </c>
      <c r="L152">
        <v>0.16860113249845393</v>
      </c>
      <c r="M152">
        <f t="shared" si="6"/>
        <v>1391</v>
      </c>
      <c r="N152">
        <f t="shared" si="7"/>
        <v>0</v>
      </c>
      <c r="O152">
        <f t="shared" si="8"/>
        <v>0.70357252591604813</v>
      </c>
    </row>
    <row r="153" spans="1:15" x14ac:dyDescent="0.25">
      <c r="A153" s="3" t="s">
        <v>19</v>
      </c>
      <c r="B153" s="3" t="s">
        <v>20</v>
      </c>
      <c r="C153" s="4">
        <v>2013</v>
      </c>
      <c r="D153" s="4">
        <v>13</v>
      </c>
      <c r="E153" s="3">
        <v>3</v>
      </c>
      <c r="F153" s="3">
        <v>42</v>
      </c>
      <c r="G153" s="3" t="s">
        <v>21</v>
      </c>
      <c r="H153">
        <v>60</v>
      </c>
      <c r="I153">
        <v>90</v>
      </c>
      <c r="J153">
        <v>6.5951992542530841E-2</v>
      </c>
      <c r="L153">
        <v>0.30393523809523804</v>
      </c>
      <c r="M153">
        <f t="shared" si="6"/>
        <v>1391</v>
      </c>
      <c r="N153">
        <f t="shared" si="7"/>
        <v>0</v>
      </c>
      <c r="O153">
        <f t="shared" si="8"/>
        <v>1.2683217485714282</v>
      </c>
    </row>
    <row r="154" spans="1:15" x14ac:dyDescent="0.25">
      <c r="A154" s="3" t="s">
        <v>19</v>
      </c>
      <c r="B154" s="3" t="s">
        <v>20</v>
      </c>
      <c r="C154" s="4">
        <v>2013</v>
      </c>
      <c r="D154" s="4">
        <v>2</v>
      </c>
      <c r="E154" s="3">
        <v>4</v>
      </c>
      <c r="F154" s="3">
        <v>43</v>
      </c>
      <c r="G154" s="3" t="s">
        <v>21</v>
      </c>
      <c r="H154">
        <v>60</v>
      </c>
      <c r="I154">
        <v>90</v>
      </c>
      <c r="J154">
        <v>6.1138283681636277E-2</v>
      </c>
      <c r="L154">
        <v>0.84720153401511766</v>
      </c>
      <c r="M154">
        <f t="shared" si="6"/>
        <v>1391</v>
      </c>
      <c r="N154">
        <f t="shared" si="7"/>
        <v>0</v>
      </c>
      <c r="O154">
        <f t="shared" si="8"/>
        <v>3.535372001445086</v>
      </c>
    </row>
    <row r="155" spans="1:15" x14ac:dyDescent="0.25">
      <c r="A155" s="3" t="s">
        <v>19</v>
      </c>
      <c r="B155" s="3" t="s">
        <v>20</v>
      </c>
      <c r="C155" s="4">
        <v>2013</v>
      </c>
      <c r="D155" s="4">
        <v>4</v>
      </c>
      <c r="E155" s="3">
        <v>4</v>
      </c>
      <c r="F155" s="3">
        <v>44</v>
      </c>
      <c r="G155" s="3" t="s">
        <v>21</v>
      </c>
      <c r="H155">
        <v>60</v>
      </c>
      <c r="I155">
        <v>90</v>
      </c>
      <c r="J155">
        <v>6.1944589649764889E-2</v>
      </c>
      <c r="L155">
        <v>0.14761288116396584</v>
      </c>
      <c r="M155">
        <f t="shared" si="6"/>
        <v>1391</v>
      </c>
      <c r="N155">
        <f t="shared" si="7"/>
        <v>0</v>
      </c>
      <c r="O155">
        <f t="shared" si="8"/>
        <v>0.61598855309722944</v>
      </c>
    </row>
    <row r="156" spans="1:15" x14ac:dyDescent="0.25">
      <c r="A156" s="3" t="s">
        <v>19</v>
      </c>
      <c r="B156" s="3" t="s">
        <v>20</v>
      </c>
      <c r="C156" s="4">
        <v>2013</v>
      </c>
      <c r="D156" s="4">
        <v>8</v>
      </c>
      <c r="E156" s="3">
        <v>4</v>
      </c>
      <c r="F156" s="3">
        <v>45</v>
      </c>
      <c r="G156" s="3" t="s">
        <v>21</v>
      </c>
      <c r="H156">
        <v>60</v>
      </c>
      <c r="I156">
        <v>90</v>
      </c>
      <c r="J156">
        <v>8.0332409972299096E-2</v>
      </c>
      <c r="L156">
        <v>0.84775518005540151</v>
      </c>
      <c r="M156">
        <f t="shared" si="6"/>
        <v>1391</v>
      </c>
      <c r="N156">
        <f t="shared" si="7"/>
        <v>0</v>
      </c>
      <c r="O156">
        <f t="shared" si="8"/>
        <v>3.5376823663711905</v>
      </c>
    </row>
    <row r="157" spans="1:15" x14ac:dyDescent="0.25">
      <c r="A157" s="3" t="s">
        <v>19</v>
      </c>
      <c r="B157" s="3" t="s">
        <v>20</v>
      </c>
      <c r="C157" s="4">
        <v>2013</v>
      </c>
      <c r="D157" s="4">
        <v>10</v>
      </c>
      <c r="E157" s="3">
        <v>4</v>
      </c>
      <c r="F157" s="3">
        <v>46</v>
      </c>
      <c r="G157" s="3" t="s">
        <v>21</v>
      </c>
      <c r="H157">
        <v>60</v>
      </c>
      <c r="I157">
        <v>90</v>
      </c>
      <c r="J157">
        <v>0.13215859030837002</v>
      </c>
      <c r="L157">
        <v>2.0610315712187952</v>
      </c>
      <c r="M157">
        <f t="shared" si="6"/>
        <v>1391</v>
      </c>
      <c r="N157">
        <f t="shared" si="7"/>
        <v>0</v>
      </c>
      <c r="O157">
        <f t="shared" si="8"/>
        <v>8.6006847466960323</v>
      </c>
    </row>
    <row r="158" spans="1:15" x14ac:dyDescent="0.25">
      <c r="A158" s="3" t="s">
        <v>19</v>
      </c>
      <c r="B158" s="3" t="s">
        <v>20</v>
      </c>
      <c r="C158" s="4">
        <v>2013</v>
      </c>
      <c r="D158" s="4">
        <v>7</v>
      </c>
      <c r="E158" s="3">
        <v>4</v>
      </c>
      <c r="F158" s="3">
        <v>47</v>
      </c>
      <c r="G158" s="3" t="s">
        <v>21</v>
      </c>
      <c r="H158">
        <v>60</v>
      </c>
      <c r="I158">
        <v>90</v>
      </c>
      <c r="J158">
        <v>6.1140647655872266E-2</v>
      </c>
      <c r="L158">
        <v>0.17898862131464471</v>
      </c>
      <c r="M158">
        <f t="shared" si="6"/>
        <v>1391</v>
      </c>
      <c r="N158">
        <f t="shared" si="7"/>
        <v>0</v>
      </c>
      <c r="O158">
        <f t="shared" si="8"/>
        <v>0.74691951674601231</v>
      </c>
    </row>
    <row r="159" spans="1:15" x14ac:dyDescent="0.25">
      <c r="A159" s="3" t="s">
        <v>19</v>
      </c>
      <c r="B159" s="3" t="s">
        <v>20</v>
      </c>
      <c r="C159" s="4">
        <v>2013</v>
      </c>
      <c r="D159" s="4">
        <v>5</v>
      </c>
      <c r="E159" s="3">
        <v>4</v>
      </c>
      <c r="F159" s="3">
        <v>48</v>
      </c>
      <c r="G159" s="3" t="s">
        <v>21</v>
      </c>
      <c r="H159">
        <v>60</v>
      </c>
      <c r="I159">
        <v>90</v>
      </c>
      <c r="J159">
        <v>6.4926062846580118E-2</v>
      </c>
      <c r="L159">
        <v>0.21398566813000613</v>
      </c>
      <c r="M159">
        <f t="shared" si="6"/>
        <v>1391</v>
      </c>
      <c r="N159">
        <f t="shared" si="7"/>
        <v>0</v>
      </c>
      <c r="O159">
        <f t="shared" si="8"/>
        <v>0.89296219310651548</v>
      </c>
    </row>
    <row r="160" spans="1:15" x14ac:dyDescent="0.25">
      <c r="A160" s="3" t="s">
        <v>19</v>
      </c>
      <c r="B160" s="3" t="s">
        <v>20</v>
      </c>
      <c r="C160" s="4">
        <v>2013</v>
      </c>
      <c r="D160" s="4">
        <v>3</v>
      </c>
      <c r="E160" s="3">
        <v>4</v>
      </c>
      <c r="F160" s="3">
        <v>49</v>
      </c>
      <c r="G160" s="3" t="s">
        <v>21</v>
      </c>
      <c r="H160">
        <v>60</v>
      </c>
      <c r="I160">
        <v>90</v>
      </c>
      <c r="J160">
        <v>0.12292358803986687</v>
      </c>
      <c r="L160">
        <v>1.613395348837209</v>
      </c>
      <c r="M160">
        <f t="shared" si="6"/>
        <v>1391</v>
      </c>
      <c r="N160">
        <f t="shared" si="7"/>
        <v>0</v>
      </c>
      <c r="O160">
        <f t="shared" si="8"/>
        <v>6.7326987906976727</v>
      </c>
    </row>
    <row r="161" spans="1:15" x14ac:dyDescent="0.25">
      <c r="A161" s="3" t="s">
        <v>19</v>
      </c>
      <c r="B161" s="3" t="s">
        <v>20</v>
      </c>
      <c r="C161" s="4">
        <v>2013</v>
      </c>
      <c r="D161" s="4">
        <v>9</v>
      </c>
      <c r="E161" s="3">
        <v>4</v>
      </c>
      <c r="F161" s="3">
        <v>50</v>
      </c>
      <c r="G161" s="3" t="s">
        <v>21</v>
      </c>
      <c r="H161">
        <v>60</v>
      </c>
      <c r="I161">
        <v>90</v>
      </c>
      <c r="J161">
        <v>6.9004019651630263E-2</v>
      </c>
      <c r="L161">
        <v>0.79608098853654896</v>
      </c>
      <c r="M161">
        <f t="shared" si="6"/>
        <v>1391</v>
      </c>
      <c r="N161">
        <f t="shared" si="7"/>
        <v>0</v>
      </c>
      <c r="O161">
        <f t="shared" si="8"/>
        <v>3.322045965163019</v>
      </c>
    </row>
    <row r="162" spans="1:15" x14ac:dyDescent="0.25">
      <c r="A162" s="3" t="s">
        <v>19</v>
      </c>
      <c r="B162" s="3" t="s">
        <v>20</v>
      </c>
      <c r="C162" s="4">
        <v>2013</v>
      </c>
      <c r="D162" s="4">
        <v>6</v>
      </c>
      <c r="E162" s="3">
        <v>4</v>
      </c>
      <c r="F162" s="3">
        <v>51</v>
      </c>
      <c r="G162" s="3" t="s">
        <v>21</v>
      </c>
      <c r="H162">
        <v>60</v>
      </c>
      <c r="I162">
        <v>90</v>
      </c>
      <c r="J162">
        <v>0.12447724477244761</v>
      </c>
      <c r="L162">
        <v>3.6520804551045503</v>
      </c>
      <c r="M162">
        <f t="shared" si="6"/>
        <v>1391</v>
      </c>
      <c r="N162">
        <f t="shared" si="7"/>
        <v>0</v>
      </c>
      <c r="O162">
        <f t="shared" si="8"/>
        <v>15.240131739151288</v>
      </c>
    </row>
    <row r="163" spans="1:15" x14ac:dyDescent="0.25">
      <c r="A163" s="3" t="s">
        <v>19</v>
      </c>
      <c r="B163" s="3" t="s">
        <v>20</v>
      </c>
      <c r="C163" s="4">
        <v>2013</v>
      </c>
      <c r="D163" s="4">
        <v>1</v>
      </c>
      <c r="E163" s="3">
        <v>4</v>
      </c>
      <c r="F163" s="3">
        <v>52</v>
      </c>
      <c r="G163" s="3" t="s">
        <v>21</v>
      </c>
      <c r="H163">
        <v>60</v>
      </c>
      <c r="I163">
        <v>90</v>
      </c>
      <c r="J163">
        <v>6.6635601118359727E-2</v>
      </c>
      <c r="L163">
        <v>7.6686160298229264E-2</v>
      </c>
      <c r="M163">
        <f t="shared" si="6"/>
        <v>1391</v>
      </c>
      <c r="N163">
        <f t="shared" si="7"/>
        <v>0</v>
      </c>
      <c r="O163">
        <f t="shared" si="8"/>
        <v>0.32001134692451072</v>
      </c>
    </row>
    <row r="164" spans="1:15" x14ac:dyDescent="0.25">
      <c r="A164" s="3" t="s">
        <v>19</v>
      </c>
      <c r="B164" s="3" t="s">
        <v>20</v>
      </c>
      <c r="C164" s="4">
        <v>2013</v>
      </c>
      <c r="D164" s="4">
        <v>11</v>
      </c>
      <c r="E164" s="3">
        <v>4</v>
      </c>
      <c r="F164" s="3">
        <v>53</v>
      </c>
      <c r="G164" s="3" t="s">
        <v>21</v>
      </c>
      <c r="H164">
        <v>60</v>
      </c>
      <c r="I164">
        <v>90</v>
      </c>
      <c r="J164">
        <v>6.473308112652372E-2</v>
      </c>
      <c r="L164">
        <v>0.1161289197141656</v>
      </c>
      <c r="M164">
        <f t="shared" si="6"/>
        <v>1391</v>
      </c>
      <c r="N164">
        <f t="shared" si="7"/>
        <v>0</v>
      </c>
      <c r="O164">
        <f t="shared" si="8"/>
        <v>0.484605981967213</v>
      </c>
    </row>
    <row r="165" spans="1:15" x14ac:dyDescent="0.25">
      <c r="A165" s="3" t="s">
        <v>19</v>
      </c>
      <c r="B165" s="3" t="s">
        <v>20</v>
      </c>
      <c r="C165" s="4">
        <v>2013</v>
      </c>
      <c r="D165" s="4">
        <v>13</v>
      </c>
      <c r="E165" s="3">
        <v>4</v>
      </c>
      <c r="F165" s="3">
        <v>54</v>
      </c>
      <c r="G165" s="3" t="s">
        <v>21</v>
      </c>
      <c r="H165">
        <v>60</v>
      </c>
      <c r="I165">
        <v>90</v>
      </c>
      <c r="J165">
        <v>7.0308548305513419E-2</v>
      </c>
      <c r="L165">
        <v>0.23147929522846067</v>
      </c>
      <c r="M165">
        <f t="shared" si="6"/>
        <v>1391</v>
      </c>
      <c r="N165">
        <f t="shared" si="7"/>
        <v>0</v>
      </c>
      <c r="O165">
        <f t="shared" si="8"/>
        <v>0.9659630989883663</v>
      </c>
    </row>
    <row r="166" spans="1:15" x14ac:dyDescent="0.25">
      <c r="A166" s="3" t="s">
        <v>19</v>
      </c>
      <c r="B166" s="3" t="s">
        <v>20</v>
      </c>
      <c r="C166" s="4">
        <v>2013</v>
      </c>
      <c r="D166" s="4">
        <v>12</v>
      </c>
      <c r="E166" s="3">
        <v>4</v>
      </c>
      <c r="F166" s="3">
        <v>55</v>
      </c>
      <c r="G166" s="3" t="s">
        <v>21</v>
      </c>
      <c r="H166">
        <v>60</v>
      </c>
      <c r="I166">
        <v>90</v>
      </c>
      <c r="J166">
        <v>0.12959112959112967</v>
      </c>
      <c r="L166">
        <v>2.4568001848001848</v>
      </c>
      <c r="M166">
        <f t="shared" si="6"/>
        <v>1391</v>
      </c>
      <c r="N166">
        <f t="shared" si="7"/>
        <v>0</v>
      </c>
      <c r="O166">
        <f t="shared" si="8"/>
        <v>10.252227171171171</v>
      </c>
    </row>
    <row r="167" spans="1:15" x14ac:dyDescent="0.25">
      <c r="A167" s="3" t="s">
        <v>19</v>
      </c>
      <c r="B167" s="3" t="s">
        <v>20</v>
      </c>
      <c r="C167" s="4">
        <v>2013</v>
      </c>
      <c r="D167" s="4">
        <v>5</v>
      </c>
      <c r="E167" s="4">
        <v>1</v>
      </c>
      <c r="F167" s="5">
        <v>1</v>
      </c>
      <c r="G167" s="3" t="s">
        <v>21</v>
      </c>
      <c r="H167" s="15">
        <v>90</v>
      </c>
      <c r="I167" s="15">
        <v>120</v>
      </c>
      <c r="J167" s="15">
        <v>6.4336264207591684E-2</v>
      </c>
      <c r="K167" s="15"/>
      <c r="L167" s="15">
        <v>2.37550932875831</v>
      </c>
      <c r="M167">
        <f t="shared" si="6"/>
        <v>1400</v>
      </c>
      <c r="N167">
        <f t="shared" si="7"/>
        <v>0</v>
      </c>
      <c r="O167">
        <f t="shared" si="8"/>
        <v>9.977139180784901</v>
      </c>
    </row>
    <row r="168" spans="1:15" x14ac:dyDescent="0.25">
      <c r="A168" s="3" t="s">
        <v>19</v>
      </c>
      <c r="B168" s="3" t="s">
        <v>20</v>
      </c>
      <c r="C168" s="4">
        <v>2013</v>
      </c>
      <c r="D168" s="4">
        <v>7</v>
      </c>
      <c r="E168" s="4">
        <v>1</v>
      </c>
      <c r="F168" s="5">
        <v>2</v>
      </c>
      <c r="G168" s="3" t="s">
        <v>21</v>
      </c>
      <c r="H168" s="15">
        <v>90</v>
      </c>
      <c r="I168" s="15">
        <v>120</v>
      </c>
      <c r="J168" s="15">
        <v>5.3433208489388283E-2</v>
      </c>
      <c r="K168" s="15"/>
      <c r="L168" s="15">
        <v>2.3279948397836039</v>
      </c>
      <c r="M168">
        <f t="shared" si="6"/>
        <v>1400</v>
      </c>
      <c r="N168">
        <f t="shared" si="7"/>
        <v>0</v>
      </c>
      <c r="O168">
        <f t="shared" si="8"/>
        <v>9.7775783270911365</v>
      </c>
    </row>
    <row r="169" spans="1:15" x14ac:dyDescent="0.25">
      <c r="A169" s="3" t="s">
        <v>19</v>
      </c>
      <c r="B169" s="3" t="s">
        <v>20</v>
      </c>
      <c r="C169" s="4">
        <v>2013</v>
      </c>
      <c r="D169" s="4">
        <v>9</v>
      </c>
      <c r="E169" s="4">
        <v>1</v>
      </c>
      <c r="F169" s="5">
        <v>3</v>
      </c>
      <c r="G169" s="3" t="s">
        <v>21</v>
      </c>
      <c r="H169" s="15">
        <v>90</v>
      </c>
      <c r="I169" s="15">
        <v>120</v>
      </c>
      <c r="J169" s="15">
        <v>7.2233606557377039E-2</v>
      </c>
      <c r="K169" s="15"/>
      <c r="L169" s="15">
        <v>2.68760519125683</v>
      </c>
      <c r="M169">
        <f t="shared" si="6"/>
        <v>1400</v>
      </c>
      <c r="N169">
        <f t="shared" si="7"/>
        <v>0</v>
      </c>
      <c r="O169">
        <f t="shared" si="8"/>
        <v>11.287941803278686</v>
      </c>
    </row>
    <row r="170" spans="1:15" x14ac:dyDescent="0.25">
      <c r="A170" s="3" t="s">
        <v>19</v>
      </c>
      <c r="B170" s="3" t="s">
        <v>20</v>
      </c>
      <c r="C170" s="4">
        <v>2013</v>
      </c>
      <c r="D170" s="4">
        <v>3</v>
      </c>
      <c r="E170" s="4">
        <v>1</v>
      </c>
      <c r="F170" s="5">
        <v>4</v>
      </c>
      <c r="G170" s="3" t="s">
        <v>21</v>
      </c>
      <c r="H170" s="15">
        <v>90</v>
      </c>
      <c r="I170" s="15">
        <v>120</v>
      </c>
      <c r="J170" s="15">
        <v>0.11438075742067551</v>
      </c>
      <c r="K170" s="15"/>
      <c r="L170" s="15">
        <v>4.4117539278403264</v>
      </c>
      <c r="M170">
        <f t="shared" si="6"/>
        <v>1400</v>
      </c>
      <c r="N170">
        <f t="shared" si="7"/>
        <v>0</v>
      </c>
      <c r="O170">
        <f t="shared" si="8"/>
        <v>18.52936649692937</v>
      </c>
    </row>
    <row r="171" spans="1:15" x14ac:dyDescent="0.25">
      <c r="A171" s="3" t="s">
        <v>19</v>
      </c>
      <c r="B171" s="3" t="s">
        <v>20</v>
      </c>
      <c r="C171" s="4">
        <v>2013</v>
      </c>
      <c r="D171" s="4">
        <v>13</v>
      </c>
      <c r="E171" s="4">
        <v>1</v>
      </c>
      <c r="F171" s="5">
        <v>5</v>
      </c>
      <c r="G171" s="3" t="s">
        <v>21</v>
      </c>
      <c r="H171" s="15">
        <v>90</v>
      </c>
      <c r="I171" s="15">
        <v>120</v>
      </c>
      <c r="J171" s="15">
        <v>8.1413554014761816E-2</v>
      </c>
      <c r="K171" s="15"/>
      <c r="L171" s="15">
        <v>0.92677289830761211</v>
      </c>
      <c r="M171">
        <f t="shared" si="6"/>
        <v>1400</v>
      </c>
      <c r="N171">
        <f t="shared" si="7"/>
        <v>0</v>
      </c>
      <c r="O171">
        <f t="shared" si="8"/>
        <v>3.8924461728919706</v>
      </c>
    </row>
    <row r="172" spans="1:15" x14ac:dyDescent="0.25">
      <c r="A172" s="3" t="s">
        <v>19</v>
      </c>
      <c r="B172" s="3" t="s">
        <v>20</v>
      </c>
      <c r="C172" s="4">
        <v>2013</v>
      </c>
      <c r="D172" s="4">
        <v>11</v>
      </c>
      <c r="E172" s="4">
        <v>1</v>
      </c>
      <c r="F172" s="5">
        <v>6</v>
      </c>
      <c r="G172" s="3" t="s">
        <v>21</v>
      </c>
      <c r="H172" s="15">
        <v>90</v>
      </c>
      <c r="I172" s="15">
        <v>120</v>
      </c>
      <c r="J172" s="15">
        <v>5.6009811937857618E-2</v>
      </c>
      <c r="K172" s="15"/>
      <c r="L172" s="15">
        <v>8.5110568274734233E-2</v>
      </c>
      <c r="M172">
        <f t="shared" si="6"/>
        <v>1400</v>
      </c>
      <c r="N172">
        <f t="shared" si="7"/>
        <v>0</v>
      </c>
      <c r="O172">
        <f t="shared" si="8"/>
        <v>0.35746438675388376</v>
      </c>
    </row>
    <row r="173" spans="1:15" x14ac:dyDescent="0.25">
      <c r="A173" s="3" t="s">
        <v>19</v>
      </c>
      <c r="B173" s="3" t="s">
        <v>20</v>
      </c>
      <c r="C173" s="4">
        <v>2013</v>
      </c>
      <c r="D173" s="4">
        <v>12</v>
      </c>
      <c r="E173" s="4">
        <v>1</v>
      </c>
      <c r="F173" s="5">
        <v>7</v>
      </c>
      <c r="G173" s="3" t="s">
        <v>21</v>
      </c>
      <c r="H173">
        <v>90</v>
      </c>
      <c r="I173">
        <v>120</v>
      </c>
      <c r="J173">
        <v>0.11941821893340138</v>
      </c>
      <c r="L173">
        <v>4.8042305392532105</v>
      </c>
      <c r="M173">
        <f t="shared" si="6"/>
        <v>1400</v>
      </c>
      <c r="N173">
        <f t="shared" si="7"/>
        <v>0</v>
      </c>
      <c r="O173">
        <f t="shared" si="8"/>
        <v>20.177768264863484</v>
      </c>
    </row>
    <row r="174" spans="1:15" x14ac:dyDescent="0.25">
      <c r="A174" s="3" t="s">
        <v>19</v>
      </c>
      <c r="B174" s="3" t="s">
        <v>20</v>
      </c>
      <c r="C174" s="4">
        <v>2013</v>
      </c>
      <c r="D174" s="4">
        <v>14</v>
      </c>
      <c r="E174" s="4">
        <v>1</v>
      </c>
      <c r="F174" s="5">
        <v>8</v>
      </c>
      <c r="G174" s="3" t="s">
        <v>21</v>
      </c>
      <c r="H174">
        <v>90</v>
      </c>
      <c r="I174">
        <v>120</v>
      </c>
      <c r="J174">
        <v>7.8188069965615253E-2</v>
      </c>
      <c r="L174">
        <v>0.76096558080430554</v>
      </c>
      <c r="M174">
        <f t="shared" si="6"/>
        <v>1400</v>
      </c>
      <c r="N174">
        <f t="shared" si="7"/>
        <v>0</v>
      </c>
      <c r="O174">
        <f t="shared" si="8"/>
        <v>3.1960554393780831</v>
      </c>
    </row>
    <row r="175" spans="1:15" x14ac:dyDescent="0.25">
      <c r="A175" s="3" t="s">
        <v>19</v>
      </c>
      <c r="B175" s="3" t="s">
        <v>20</v>
      </c>
      <c r="C175" s="4">
        <v>2013</v>
      </c>
      <c r="D175" s="4">
        <v>2</v>
      </c>
      <c r="E175" s="4">
        <v>1</v>
      </c>
      <c r="F175" s="5">
        <v>9</v>
      </c>
      <c r="G175" s="3" t="s">
        <v>21</v>
      </c>
      <c r="H175">
        <v>90</v>
      </c>
      <c r="I175">
        <v>120</v>
      </c>
      <c r="J175">
        <v>5.232163080407707E-2</v>
      </c>
      <c r="L175">
        <v>4.7032147980369947</v>
      </c>
      <c r="M175">
        <f t="shared" si="6"/>
        <v>1400</v>
      </c>
      <c r="N175">
        <f t="shared" si="7"/>
        <v>0</v>
      </c>
      <c r="O175">
        <f t="shared" si="8"/>
        <v>19.753502151755377</v>
      </c>
    </row>
    <row r="176" spans="1:15" x14ac:dyDescent="0.25">
      <c r="A176" s="3" t="s">
        <v>19</v>
      </c>
      <c r="B176" s="3" t="s">
        <v>20</v>
      </c>
      <c r="C176" s="4">
        <v>2013</v>
      </c>
      <c r="D176" s="4">
        <v>4</v>
      </c>
      <c r="E176" s="4">
        <v>1</v>
      </c>
      <c r="F176" s="5">
        <v>10</v>
      </c>
      <c r="G176" s="3" t="s">
        <v>21</v>
      </c>
      <c r="H176">
        <v>90</v>
      </c>
      <c r="I176">
        <v>120</v>
      </c>
      <c r="J176">
        <v>5.435011586265006E-2</v>
      </c>
      <c r="L176">
        <v>0.99636795835966552</v>
      </c>
      <c r="M176">
        <f t="shared" si="6"/>
        <v>1400</v>
      </c>
      <c r="N176">
        <f t="shared" si="7"/>
        <v>0</v>
      </c>
      <c r="O176">
        <f t="shared" si="8"/>
        <v>4.1847454251105951</v>
      </c>
    </row>
    <row r="177" spans="1:15" x14ac:dyDescent="0.25">
      <c r="A177" s="3" t="s">
        <v>19</v>
      </c>
      <c r="B177" s="3" t="s">
        <v>20</v>
      </c>
      <c r="C177" s="4">
        <v>2013</v>
      </c>
      <c r="D177" s="4">
        <v>10</v>
      </c>
      <c r="E177" s="4">
        <v>1</v>
      </c>
      <c r="F177" s="5">
        <v>11</v>
      </c>
      <c r="G177" s="3" t="s">
        <v>21</v>
      </c>
      <c r="H177">
        <v>90</v>
      </c>
      <c r="I177">
        <v>120</v>
      </c>
      <c r="J177">
        <v>0.12111202862647946</v>
      </c>
      <c r="L177">
        <v>3.8737067391503803</v>
      </c>
      <c r="M177">
        <f t="shared" si="6"/>
        <v>1400</v>
      </c>
      <c r="N177">
        <f t="shared" si="7"/>
        <v>0</v>
      </c>
      <c r="O177">
        <f t="shared" si="8"/>
        <v>16.269568304431598</v>
      </c>
    </row>
    <row r="178" spans="1:15" x14ac:dyDescent="0.25">
      <c r="A178" s="3" t="s">
        <v>19</v>
      </c>
      <c r="B178" s="3" t="s">
        <v>20</v>
      </c>
      <c r="C178" s="4">
        <v>2013</v>
      </c>
      <c r="D178" s="4">
        <v>8</v>
      </c>
      <c r="E178" s="4">
        <v>1</v>
      </c>
      <c r="F178" s="5">
        <v>12</v>
      </c>
      <c r="G178" s="3" t="s">
        <v>21</v>
      </c>
      <c r="H178">
        <v>90</v>
      </c>
      <c r="I178">
        <v>120</v>
      </c>
      <c r="J178">
        <v>5.5335388228387059E-2</v>
      </c>
      <c r="L178">
        <v>5.817233178726946</v>
      </c>
      <c r="M178">
        <f t="shared" si="6"/>
        <v>1400</v>
      </c>
      <c r="N178">
        <f t="shared" si="7"/>
        <v>0</v>
      </c>
      <c r="O178">
        <f t="shared" si="8"/>
        <v>24.432379350653171</v>
      </c>
    </row>
    <row r="179" spans="1:15" x14ac:dyDescent="0.25">
      <c r="A179" s="3" t="s">
        <v>19</v>
      </c>
      <c r="B179" s="3" t="s">
        <v>20</v>
      </c>
      <c r="C179" s="4">
        <v>2013</v>
      </c>
      <c r="D179" s="4">
        <v>1</v>
      </c>
      <c r="E179" s="4">
        <v>1</v>
      </c>
      <c r="F179" s="5">
        <v>13</v>
      </c>
      <c r="G179" s="3" t="s">
        <v>21</v>
      </c>
      <c r="H179">
        <v>90</v>
      </c>
      <c r="I179">
        <v>120</v>
      </c>
      <c r="J179">
        <v>4.3113934315448195E-2</v>
      </c>
      <c r="L179">
        <v>0.23083970266252202</v>
      </c>
      <c r="M179">
        <f t="shared" si="6"/>
        <v>1400</v>
      </c>
      <c r="N179">
        <f t="shared" si="7"/>
        <v>0</v>
      </c>
      <c r="O179">
        <f t="shared" si="8"/>
        <v>0.96952675118259246</v>
      </c>
    </row>
    <row r="180" spans="1:15" x14ac:dyDescent="0.25">
      <c r="A180" s="3" t="s">
        <v>19</v>
      </c>
      <c r="B180" s="3" t="s">
        <v>20</v>
      </c>
      <c r="C180" s="4">
        <v>2013</v>
      </c>
      <c r="D180" s="4">
        <v>6</v>
      </c>
      <c r="E180" s="4">
        <v>1</v>
      </c>
      <c r="F180" s="5">
        <v>14</v>
      </c>
      <c r="G180" s="3" t="s">
        <v>21</v>
      </c>
      <c r="H180">
        <v>90</v>
      </c>
      <c r="I180">
        <v>120</v>
      </c>
      <c r="J180">
        <v>0.11737804878048774</v>
      </c>
      <c r="L180">
        <v>3.2948846798780473</v>
      </c>
      <c r="M180">
        <f t="shared" si="6"/>
        <v>1400</v>
      </c>
      <c r="N180">
        <f t="shared" si="7"/>
        <v>0</v>
      </c>
      <c r="O180">
        <f t="shared" si="8"/>
        <v>13.838515655487798</v>
      </c>
    </row>
    <row r="181" spans="1:15" x14ac:dyDescent="0.25">
      <c r="A181" s="15" t="s">
        <v>19</v>
      </c>
      <c r="B181" s="15" t="s">
        <v>20</v>
      </c>
      <c r="C181" s="16">
        <v>2013</v>
      </c>
      <c r="D181" s="4">
        <v>3</v>
      </c>
      <c r="E181" s="16">
        <v>2</v>
      </c>
      <c r="F181" s="17">
        <v>15</v>
      </c>
      <c r="G181" s="15" t="s">
        <v>21</v>
      </c>
      <c r="H181">
        <v>90</v>
      </c>
      <c r="I181">
        <v>120</v>
      </c>
      <c r="J181">
        <v>0.12012383900928801</v>
      </c>
      <c r="L181">
        <v>2.6153055417956659</v>
      </c>
      <c r="M181">
        <f t="shared" si="6"/>
        <v>1400</v>
      </c>
      <c r="N181">
        <f t="shared" si="7"/>
        <v>0</v>
      </c>
      <c r="O181">
        <f t="shared" si="8"/>
        <v>10.984283275541797</v>
      </c>
    </row>
    <row r="182" spans="1:15" x14ac:dyDescent="0.25">
      <c r="A182" s="15" t="s">
        <v>19</v>
      </c>
      <c r="B182" s="15" t="s">
        <v>20</v>
      </c>
      <c r="C182" s="16">
        <v>2013</v>
      </c>
      <c r="D182" s="4">
        <v>9</v>
      </c>
      <c r="E182" s="16">
        <v>2</v>
      </c>
      <c r="F182" s="17">
        <v>16</v>
      </c>
      <c r="G182" s="15" t="s">
        <v>21</v>
      </c>
      <c r="H182">
        <v>90</v>
      </c>
      <c r="I182">
        <v>120</v>
      </c>
      <c r="J182">
        <v>6.3327277446145802E-2</v>
      </c>
      <c r="L182">
        <v>2.1121130720650574</v>
      </c>
      <c r="M182">
        <f t="shared" si="6"/>
        <v>1400</v>
      </c>
      <c r="N182">
        <f t="shared" si="7"/>
        <v>0</v>
      </c>
      <c r="O182">
        <f t="shared" si="8"/>
        <v>8.8708749026732399</v>
      </c>
    </row>
    <row r="183" spans="1:15" x14ac:dyDescent="0.25">
      <c r="A183" s="15" t="s">
        <v>19</v>
      </c>
      <c r="B183" s="15" t="s">
        <v>20</v>
      </c>
      <c r="C183" s="16">
        <v>2013</v>
      </c>
      <c r="D183" s="4">
        <v>6</v>
      </c>
      <c r="E183" s="16">
        <v>2</v>
      </c>
      <c r="F183" s="17">
        <v>17</v>
      </c>
      <c r="G183" s="15" t="s">
        <v>21</v>
      </c>
      <c r="H183">
        <v>90</v>
      </c>
      <c r="I183">
        <v>120</v>
      </c>
      <c r="J183">
        <v>0.11824886985486555</v>
      </c>
      <c r="L183">
        <v>2.5335714410341819</v>
      </c>
      <c r="M183">
        <f t="shared" si="6"/>
        <v>1400</v>
      </c>
      <c r="N183">
        <f t="shared" si="7"/>
        <v>0</v>
      </c>
      <c r="O183">
        <f t="shared" si="8"/>
        <v>10.641000052343564</v>
      </c>
    </row>
    <row r="184" spans="1:15" x14ac:dyDescent="0.25">
      <c r="A184" s="3" t="s">
        <v>19</v>
      </c>
      <c r="B184" s="3" t="s">
        <v>20</v>
      </c>
      <c r="C184" s="4">
        <v>2013</v>
      </c>
      <c r="D184" s="4">
        <v>1</v>
      </c>
      <c r="E184" s="4">
        <v>2</v>
      </c>
      <c r="F184" s="5">
        <v>18</v>
      </c>
      <c r="G184" s="3" t="s">
        <v>21</v>
      </c>
      <c r="H184">
        <v>90</v>
      </c>
      <c r="I184">
        <v>120</v>
      </c>
      <c r="J184">
        <v>4.851292052657246E-2</v>
      </c>
      <c r="L184">
        <v>0.12191794246708923</v>
      </c>
      <c r="M184">
        <f t="shared" si="6"/>
        <v>1400</v>
      </c>
      <c r="N184">
        <f t="shared" si="7"/>
        <v>0</v>
      </c>
      <c r="O184">
        <f t="shared" si="8"/>
        <v>0.51205535836177474</v>
      </c>
    </row>
    <row r="185" spans="1:15" x14ac:dyDescent="0.25">
      <c r="A185" s="3" t="s">
        <v>19</v>
      </c>
      <c r="B185" s="3" t="s">
        <v>20</v>
      </c>
      <c r="C185" s="4">
        <v>2013</v>
      </c>
      <c r="D185" s="4">
        <v>7</v>
      </c>
      <c r="E185" s="4">
        <v>2</v>
      </c>
      <c r="F185" s="5">
        <v>19</v>
      </c>
      <c r="G185" s="3" t="s">
        <v>21</v>
      </c>
      <c r="H185">
        <v>90</v>
      </c>
      <c r="I185">
        <v>120</v>
      </c>
      <c r="J185">
        <v>5.6783083867902123E-2</v>
      </c>
      <c r="L185">
        <v>1.030404411974341</v>
      </c>
      <c r="M185">
        <f t="shared" si="6"/>
        <v>1400</v>
      </c>
      <c r="N185">
        <f t="shared" si="7"/>
        <v>0</v>
      </c>
      <c r="O185">
        <f t="shared" si="8"/>
        <v>4.3276985302922313</v>
      </c>
    </row>
    <row r="186" spans="1:15" x14ac:dyDescent="0.25">
      <c r="A186" s="3" t="s">
        <v>19</v>
      </c>
      <c r="B186" s="3" t="s">
        <v>20</v>
      </c>
      <c r="C186" s="4">
        <v>2013</v>
      </c>
      <c r="D186" s="4">
        <v>5</v>
      </c>
      <c r="E186" s="4">
        <v>2</v>
      </c>
      <c r="F186" s="5">
        <v>20</v>
      </c>
      <c r="G186" s="3" t="s">
        <v>21</v>
      </c>
      <c r="H186">
        <v>90</v>
      </c>
      <c r="I186">
        <v>120</v>
      </c>
      <c r="J186">
        <v>5.6125941136207926E-2</v>
      </c>
      <c r="L186">
        <v>0.15121415811088293</v>
      </c>
      <c r="M186">
        <f t="shared" si="6"/>
        <v>1400</v>
      </c>
      <c r="N186">
        <f t="shared" si="7"/>
        <v>0</v>
      </c>
      <c r="O186">
        <f t="shared" si="8"/>
        <v>0.63509946406570827</v>
      </c>
    </row>
    <row r="187" spans="1:15" x14ac:dyDescent="0.25">
      <c r="A187" s="3" t="s">
        <v>19</v>
      </c>
      <c r="B187" s="3" t="s">
        <v>20</v>
      </c>
      <c r="C187" s="4">
        <v>2013</v>
      </c>
      <c r="D187" s="4">
        <v>13</v>
      </c>
      <c r="E187" s="3">
        <v>2</v>
      </c>
      <c r="F187" s="3">
        <v>21</v>
      </c>
      <c r="G187" s="3" t="s">
        <v>21</v>
      </c>
      <c r="H187">
        <v>90</v>
      </c>
      <c r="I187">
        <v>120</v>
      </c>
      <c r="J187">
        <v>6.221937139191782E-2</v>
      </c>
      <c r="L187">
        <v>0.41649878127004492</v>
      </c>
      <c r="M187">
        <f t="shared" si="6"/>
        <v>1400</v>
      </c>
      <c r="N187">
        <f t="shared" si="7"/>
        <v>0</v>
      </c>
      <c r="O187">
        <f t="shared" si="8"/>
        <v>1.7492948813341886</v>
      </c>
    </row>
    <row r="188" spans="1:15" x14ac:dyDescent="0.25">
      <c r="A188" s="3" t="s">
        <v>19</v>
      </c>
      <c r="B188" s="3" t="s">
        <v>20</v>
      </c>
      <c r="C188" s="4">
        <v>2013</v>
      </c>
      <c r="D188" s="4">
        <v>11</v>
      </c>
      <c r="E188" s="3">
        <v>2</v>
      </c>
      <c r="F188" s="3">
        <v>22</v>
      </c>
      <c r="G188" s="3" t="s">
        <v>21</v>
      </c>
      <c r="H188">
        <v>90</v>
      </c>
      <c r="I188">
        <v>120</v>
      </c>
      <c r="J188">
        <v>6.2902221299564062E-2</v>
      </c>
      <c r="L188">
        <v>0.24313363573455121</v>
      </c>
      <c r="M188">
        <f t="shared" si="6"/>
        <v>1400</v>
      </c>
      <c r="N188">
        <f t="shared" si="7"/>
        <v>0</v>
      </c>
      <c r="O188">
        <f t="shared" si="8"/>
        <v>1.0211612700851151</v>
      </c>
    </row>
    <row r="189" spans="1:15" x14ac:dyDescent="0.25">
      <c r="A189" s="3" t="s">
        <v>19</v>
      </c>
      <c r="B189" s="3" t="s">
        <v>20</v>
      </c>
      <c r="C189" s="4">
        <v>2013</v>
      </c>
      <c r="D189" s="4">
        <v>4</v>
      </c>
      <c r="E189" s="3">
        <v>2</v>
      </c>
      <c r="F189" s="3">
        <v>23</v>
      </c>
      <c r="G189" s="3" t="s">
        <v>21</v>
      </c>
      <c r="H189">
        <v>90</v>
      </c>
      <c r="I189">
        <v>120</v>
      </c>
      <c r="J189">
        <v>3.6383531664614915E-2</v>
      </c>
      <c r="L189">
        <v>0.15280460698490858</v>
      </c>
      <c r="M189">
        <f t="shared" si="6"/>
        <v>1400</v>
      </c>
      <c r="N189">
        <f t="shared" si="7"/>
        <v>0</v>
      </c>
      <c r="O189">
        <f t="shared" si="8"/>
        <v>0.64177934933661596</v>
      </c>
    </row>
    <row r="190" spans="1:15" x14ac:dyDescent="0.25">
      <c r="A190" s="3" t="s">
        <v>19</v>
      </c>
      <c r="B190" s="3" t="s">
        <v>20</v>
      </c>
      <c r="C190" s="4">
        <v>2013</v>
      </c>
      <c r="D190" s="4">
        <v>2</v>
      </c>
      <c r="E190" s="3">
        <v>2</v>
      </c>
      <c r="F190" s="3">
        <v>24</v>
      </c>
      <c r="G190" s="3" t="s">
        <v>21</v>
      </c>
      <c r="H190">
        <v>90</v>
      </c>
      <c r="I190">
        <v>120</v>
      </c>
      <c r="J190">
        <v>3.9477546228353359E-2</v>
      </c>
      <c r="L190">
        <v>5.2294198613149412</v>
      </c>
      <c r="M190">
        <f t="shared" si="6"/>
        <v>1400</v>
      </c>
      <c r="N190">
        <f t="shared" si="7"/>
        <v>0</v>
      </c>
      <c r="O190">
        <f t="shared" si="8"/>
        <v>21.963563417522753</v>
      </c>
    </row>
    <row r="191" spans="1:15" x14ac:dyDescent="0.25">
      <c r="A191" s="3" t="s">
        <v>19</v>
      </c>
      <c r="B191" s="3" t="s">
        <v>20</v>
      </c>
      <c r="C191" s="4">
        <v>2013</v>
      </c>
      <c r="D191" s="4">
        <v>12</v>
      </c>
      <c r="E191" s="3">
        <v>2</v>
      </c>
      <c r="F191" s="3">
        <v>25</v>
      </c>
      <c r="G191" s="3" t="s">
        <v>21</v>
      </c>
      <c r="H191">
        <v>90</v>
      </c>
      <c r="I191">
        <v>120</v>
      </c>
      <c r="J191">
        <v>0.13485306234550959</v>
      </c>
      <c r="L191">
        <v>1.8933245353840524</v>
      </c>
      <c r="M191">
        <f t="shared" si="6"/>
        <v>1400</v>
      </c>
      <c r="N191">
        <f t="shared" si="7"/>
        <v>0</v>
      </c>
      <c r="O191">
        <f t="shared" si="8"/>
        <v>7.9519630486130195</v>
      </c>
    </row>
    <row r="192" spans="1:15" x14ac:dyDescent="0.25">
      <c r="A192" s="3" t="s">
        <v>19</v>
      </c>
      <c r="B192" s="3" t="s">
        <v>20</v>
      </c>
      <c r="C192" s="4">
        <v>2013</v>
      </c>
      <c r="D192" s="4">
        <v>14</v>
      </c>
      <c r="E192" s="3">
        <v>2</v>
      </c>
      <c r="F192" s="3">
        <v>26</v>
      </c>
      <c r="G192" s="3" t="s">
        <v>21</v>
      </c>
      <c r="H192">
        <v>90</v>
      </c>
      <c r="I192">
        <v>120</v>
      </c>
      <c r="J192">
        <v>4.5196003074557997E-2</v>
      </c>
      <c r="L192">
        <v>0.92619375121701242</v>
      </c>
      <c r="M192">
        <f t="shared" si="6"/>
        <v>1400</v>
      </c>
      <c r="N192">
        <f t="shared" si="7"/>
        <v>0</v>
      </c>
      <c r="O192">
        <f t="shared" si="8"/>
        <v>3.8900137551114522</v>
      </c>
    </row>
    <row r="193" spans="1:15" x14ac:dyDescent="0.25">
      <c r="A193" s="3" t="s">
        <v>19</v>
      </c>
      <c r="B193" s="3" t="s">
        <v>20</v>
      </c>
      <c r="C193" s="4">
        <v>2013</v>
      </c>
      <c r="D193" s="4">
        <v>8</v>
      </c>
      <c r="E193" s="3">
        <v>2</v>
      </c>
      <c r="F193" s="3">
        <v>27</v>
      </c>
      <c r="G193" s="3" t="s">
        <v>21</v>
      </c>
      <c r="H193">
        <v>90</v>
      </c>
      <c r="I193">
        <v>120</v>
      </c>
      <c r="J193">
        <v>7.8217587105949213E-2</v>
      </c>
      <c r="L193">
        <v>1.5129317768823576</v>
      </c>
      <c r="M193">
        <f t="shared" si="6"/>
        <v>1400</v>
      </c>
      <c r="N193">
        <f t="shared" si="7"/>
        <v>0</v>
      </c>
      <c r="O193">
        <f t="shared" si="8"/>
        <v>6.3543134629059015</v>
      </c>
    </row>
    <row r="194" spans="1:15" x14ac:dyDescent="0.25">
      <c r="A194" s="3" t="s">
        <v>19</v>
      </c>
      <c r="B194" s="3" t="s">
        <v>20</v>
      </c>
      <c r="C194" s="4">
        <v>2013</v>
      </c>
      <c r="D194" s="4">
        <v>10</v>
      </c>
      <c r="E194" s="3">
        <v>2</v>
      </c>
      <c r="F194" s="3">
        <v>28</v>
      </c>
      <c r="G194" s="3" t="s">
        <v>21</v>
      </c>
      <c r="H194">
        <v>90</v>
      </c>
      <c r="I194">
        <v>120</v>
      </c>
      <c r="J194">
        <v>0.13476562500000017</v>
      </c>
      <c r="L194">
        <v>2.8365620768229176</v>
      </c>
      <c r="M194">
        <f t="shared" ref="M194:M257" si="9">IF(I194=30, 1417, IF(I194=60, 1341, IF(I194=90, 1391, IF(I194=120, 1400, 0))))</f>
        <v>1400</v>
      </c>
      <c r="N194">
        <f t="shared" si="7"/>
        <v>0</v>
      </c>
      <c r="O194">
        <f t="shared" si="8"/>
        <v>11.913560722656253</v>
      </c>
    </row>
    <row r="195" spans="1:15" x14ac:dyDescent="0.25">
      <c r="A195" s="3" t="s">
        <v>19</v>
      </c>
      <c r="B195" s="3" t="s">
        <v>20</v>
      </c>
      <c r="C195" s="4">
        <v>2013</v>
      </c>
      <c r="D195" s="4">
        <v>10</v>
      </c>
      <c r="E195" s="3">
        <v>3</v>
      </c>
      <c r="F195" s="3">
        <v>29</v>
      </c>
      <c r="G195" s="3" t="s">
        <v>21</v>
      </c>
      <c r="H195">
        <v>90</v>
      </c>
      <c r="I195">
        <v>120</v>
      </c>
      <c r="J195">
        <v>0.12073914603516332</v>
      </c>
      <c r="L195">
        <v>2.6635099868436787</v>
      </c>
      <c r="M195">
        <f t="shared" si="9"/>
        <v>1400</v>
      </c>
      <c r="N195">
        <f t="shared" ref="N195:N258" si="10">M195*3000*K195*(1/1000000)</f>
        <v>0</v>
      </c>
      <c r="O195">
        <f t="shared" ref="O195:O258" si="11">$M195*3000*L195*(1/1000000)</f>
        <v>11.186741944743451</v>
      </c>
    </row>
    <row r="196" spans="1:15" x14ac:dyDescent="0.25">
      <c r="A196" s="3" t="s">
        <v>19</v>
      </c>
      <c r="B196" s="3" t="s">
        <v>20</v>
      </c>
      <c r="C196" s="4">
        <v>2013</v>
      </c>
      <c r="D196" s="4">
        <v>8</v>
      </c>
      <c r="E196" s="3">
        <v>3</v>
      </c>
      <c r="F196" s="3">
        <v>30</v>
      </c>
      <c r="G196" s="3" t="s">
        <v>21</v>
      </c>
      <c r="H196">
        <v>90</v>
      </c>
      <c r="I196">
        <v>120</v>
      </c>
      <c r="J196">
        <v>6.3538873994638007E-2</v>
      </c>
      <c r="L196">
        <v>6.3378806970509389</v>
      </c>
      <c r="M196">
        <f t="shared" si="9"/>
        <v>1400</v>
      </c>
      <c r="N196">
        <f t="shared" si="10"/>
        <v>0</v>
      </c>
      <c r="O196">
        <f t="shared" si="11"/>
        <v>26.619098927613944</v>
      </c>
    </row>
    <row r="197" spans="1:15" x14ac:dyDescent="0.25">
      <c r="A197" s="3" t="s">
        <v>19</v>
      </c>
      <c r="B197" s="3" t="s">
        <v>20</v>
      </c>
      <c r="C197" s="4">
        <v>2013</v>
      </c>
      <c r="D197" s="4">
        <v>5</v>
      </c>
      <c r="E197" s="3">
        <v>3</v>
      </c>
      <c r="F197" s="3">
        <v>31</v>
      </c>
      <c r="G197" s="3" t="s">
        <v>21</v>
      </c>
      <c r="H197">
        <v>90</v>
      </c>
      <c r="I197">
        <v>120</v>
      </c>
      <c r="J197">
        <v>4.3212449631791015E-2</v>
      </c>
      <c r="L197">
        <v>0.15360368533185123</v>
      </c>
      <c r="M197">
        <f t="shared" si="9"/>
        <v>1400</v>
      </c>
      <c r="N197">
        <f t="shared" si="10"/>
        <v>0</v>
      </c>
      <c r="O197">
        <f t="shared" si="11"/>
        <v>0.64513547839377516</v>
      </c>
    </row>
    <row r="198" spans="1:15" x14ac:dyDescent="0.25">
      <c r="A198" s="3" t="s">
        <v>19</v>
      </c>
      <c r="B198" s="3" t="s">
        <v>20</v>
      </c>
      <c r="C198" s="4">
        <v>2013</v>
      </c>
      <c r="D198" s="4">
        <v>7</v>
      </c>
      <c r="E198" s="3">
        <v>3</v>
      </c>
      <c r="F198" s="3">
        <v>32</v>
      </c>
      <c r="G198" s="3" t="s">
        <v>21</v>
      </c>
      <c r="H198">
        <v>90</v>
      </c>
      <c r="I198">
        <v>120</v>
      </c>
      <c r="J198">
        <v>5.878101662250055E-2</v>
      </c>
      <c r="L198">
        <v>1.8194400144543481</v>
      </c>
      <c r="M198">
        <f t="shared" si="9"/>
        <v>1400</v>
      </c>
      <c r="N198">
        <f t="shared" si="10"/>
        <v>0</v>
      </c>
      <c r="O198">
        <f t="shared" si="11"/>
        <v>7.6416480607082615</v>
      </c>
    </row>
    <row r="199" spans="1:15" x14ac:dyDescent="0.25">
      <c r="A199" s="3" t="s">
        <v>19</v>
      </c>
      <c r="B199" s="3" t="s">
        <v>20</v>
      </c>
      <c r="C199" s="4">
        <v>2013</v>
      </c>
      <c r="D199" s="4">
        <v>2</v>
      </c>
      <c r="E199" s="3">
        <v>3</v>
      </c>
      <c r="F199" s="3">
        <v>33</v>
      </c>
      <c r="G199" s="3" t="s">
        <v>21</v>
      </c>
      <c r="H199">
        <v>90</v>
      </c>
      <c r="I199">
        <v>120</v>
      </c>
      <c r="J199">
        <v>4.2989741084514053E-2</v>
      </c>
      <c r="L199">
        <v>2.1043762799218371</v>
      </c>
      <c r="M199">
        <f t="shared" si="9"/>
        <v>1400</v>
      </c>
      <c r="N199">
        <f t="shared" si="10"/>
        <v>0</v>
      </c>
      <c r="O199">
        <f t="shared" si="11"/>
        <v>8.8383803756717167</v>
      </c>
    </row>
    <row r="200" spans="1:15" x14ac:dyDescent="0.25">
      <c r="A200" s="3" t="s">
        <v>19</v>
      </c>
      <c r="B200" s="3" t="s">
        <v>20</v>
      </c>
      <c r="C200" s="4">
        <v>2013</v>
      </c>
      <c r="D200" s="4">
        <v>4</v>
      </c>
      <c r="E200" s="3">
        <v>3</v>
      </c>
      <c r="F200" s="3">
        <v>34</v>
      </c>
      <c r="G200" s="3" t="s">
        <v>21</v>
      </c>
      <c r="H200">
        <v>90</v>
      </c>
      <c r="I200">
        <v>120</v>
      </c>
      <c r="J200">
        <v>3.5391990975747391E-2</v>
      </c>
      <c r="L200">
        <v>0.11608882990223729</v>
      </c>
      <c r="M200">
        <f t="shared" si="9"/>
        <v>1400</v>
      </c>
      <c r="N200">
        <f t="shared" si="10"/>
        <v>0</v>
      </c>
      <c r="O200">
        <f t="shared" si="11"/>
        <v>0.48757308558939655</v>
      </c>
    </row>
    <row r="201" spans="1:15" x14ac:dyDescent="0.25">
      <c r="A201" s="3" t="s">
        <v>19</v>
      </c>
      <c r="B201" s="3" t="s">
        <v>20</v>
      </c>
      <c r="C201" s="4">
        <v>2013</v>
      </c>
      <c r="D201" s="4">
        <v>6</v>
      </c>
      <c r="E201" s="3">
        <v>3</v>
      </c>
      <c r="F201" s="3">
        <v>35</v>
      </c>
      <c r="G201" s="3" t="s">
        <v>21</v>
      </c>
      <c r="H201">
        <v>90</v>
      </c>
      <c r="I201">
        <v>120</v>
      </c>
      <c r="J201">
        <v>0.1332440575828592</v>
      </c>
      <c r="L201">
        <v>8.5935169065952479</v>
      </c>
      <c r="M201">
        <f t="shared" si="9"/>
        <v>1400</v>
      </c>
      <c r="N201">
        <f t="shared" si="10"/>
        <v>0</v>
      </c>
      <c r="O201">
        <f t="shared" si="11"/>
        <v>36.092771007700037</v>
      </c>
    </row>
    <row r="202" spans="1:15" x14ac:dyDescent="0.25">
      <c r="A202" s="3" t="s">
        <v>19</v>
      </c>
      <c r="B202" s="3" t="s">
        <v>20</v>
      </c>
      <c r="C202" s="4">
        <v>2013</v>
      </c>
      <c r="D202" s="4">
        <v>1</v>
      </c>
      <c r="E202" s="3">
        <v>3</v>
      </c>
      <c r="F202" s="3">
        <v>36</v>
      </c>
      <c r="G202" s="3" t="s">
        <v>21</v>
      </c>
      <c r="H202">
        <v>90</v>
      </c>
      <c r="I202">
        <v>120</v>
      </c>
      <c r="J202">
        <v>5.3208556149732668E-2</v>
      </c>
      <c r="L202">
        <v>3.5665867647058827E-2</v>
      </c>
      <c r="M202">
        <f t="shared" si="9"/>
        <v>1400</v>
      </c>
      <c r="N202">
        <f t="shared" si="10"/>
        <v>0</v>
      </c>
      <c r="O202">
        <f t="shared" si="11"/>
        <v>0.14979664411764707</v>
      </c>
    </row>
    <row r="203" spans="1:15" x14ac:dyDescent="0.25">
      <c r="A203" s="3" t="s">
        <v>19</v>
      </c>
      <c r="B203" s="3" t="s">
        <v>20</v>
      </c>
      <c r="C203" s="3">
        <v>2013</v>
      </c>
      <c r="D203" s="4">
        <v>9</v>
      </c>
      <c r="E203" s="3">
        <v>3</v>
      </c>
      <c r="F203" s="3">
        <v>37</v>
      </c>
      <c r="G203" s="3" t="s">
        <v>21</v>
      </c>
      <c r="H203">
        <v>90</v>
      </c>
      <c r="I203">
        <v>120</v>
      </c>
      <c r="J203">
        <v>5.0550104073743551E-2</v>
      </c>
      <c r="L203">
        <v>1.1312694047973038</v>
      </c>
      <c r="M203">
        <f t="shared" si="9"/>
        <v>1400</v>
      </c>
      <c r="N203">
        <f t="shared" si="10"/>
        <v>0</v>
      </c>
      <c r="O203">
        <f t="shared" si="11"/>
        <v>4.7513315001486749</v>
      </c>
    </row>
    <row r="204" spans="1:15" x14ac:dyDescent="0.25">
      <c r="A204" s="3" t="s">
        <v>19</v>
      </c>
      <c r="B204" s="3" t="s">
        <v>20</v>
      </c>
      <c r="C204" s="4">
        <v>2013</v>
      </c>
      <c r="D204" s="4">
        <v>3</v>
      </c>
      <c r="E204" s="3">
        <v>3</v>
      </c>
      <c r="F204" s="3">
        <v>38</v>
      </c>
      <c r="G204" s="3" t="s">
        <v>21</v>
      </c>
      <c r="H204">
        <v>90</v>
      </c>
      <c r="I204">
        <v>120</v>
      </c>
      <c r="J204">
        <v>0.12161480235492016</v>
      </c>
      <c r="L204">
        <v>1.5152231006447994</v>
      </c>
      <c r="M204">
        <f t="shared" si="9"/>
        <v>1400</v>
      </c>
      <c r="N204">
        <f t="shared" si="10"/>
        <v>0</v>
      </c>
      <c r="O204">
        <f t="shared" si="11"/>
        <v>6.3639370227081571</v>
      </c>
    </row>
    <row r="205" spans="1:15" x14ac:dyDescent="0.25">
      <c r="A205" s="3" t="s">
        <v>19</v>
      </c>
      <c r="B205" s="3" t="s">
        <v>20</v>
      </c>
      <c r="C205" s="4">
        <v>2013</v>
      </c>
      <c r="D205" s="4">
        <v>14</v>
      </c>
      <c r="E205" s="3">
        <v>3</v>
      </c>
      <c r="F205" s="3">
        <v>39</v>
      </c>
      <c r="G205" s="3" t="s">
        <v>21</v>
      </c>
      <c r="H205">
        <v>90</v>
      </c>
      <c r="I205">
        <v>120</v>
      </c>
      <c r="J205">
        <v>6.716804979253102E-2</v>
      </c>
      <c r="L205">
        <v>0.36786667963347164</v>
      </c>
      <c r="M205">
        <f t="shared" si="9"/>
        <v>1400</v>
      </c>
      <c r="N205">
        <f t="shared" si="10"/>
        <v>0</v>
      </c>
      <c r="O205">
        <f t="shared" si="11"/>
        <v>1.5450400544605809</v>
      </c>
    </row>
    <row r="206" spans="1:15" x14ac:dyDescent="0.25">
      <c r="A206" s="3" t="s">
        <v>19</v>
      </c>
      <c r="B206" s="3" t="s">
        <v>20</v>
      </c>
      <c r="C206" s="4">
        <v>2013</v>
      </c>
      <c r="D206" s="4">
        <v>12</v>
      </c>
      <c r="E206" s="3">
        <v>3</v>
      </c>
      <c r="F206" s="3">
        <v>40</v>
      </c>
      <c r="G206" s="3" t="s">
        <v>21</v>
      </c>
      <c r="H206">
        <v>90</v>
      </c>
      <c r="I206">
        <v>120</v>
      </c>
      <c r="J206">
        <v>0.11704961704961708</v>
      </c>
      <c r="L206">
        <v>4.1272809135309139</v>
      </c>
      <c r="M206">
        <f t="shared" si="9"/>
        <v>1400</v>
      </c>
      <c r="N206">
        <f t="shared" si="10"/>
        <v>0</v>
      </c>
      <c r="O206">
        <f t="shared" si="11"/>
        <v>17.334579836829835</v>
      </c>
    </row>
    <row r="207" spans="1:15" x14ac:dyDescent="0.25">
      <c r="A207" s="3" t="s">
        <v>19</v>
      </c>
      <c r="B207" s="3" t="s">
        <v>20</v>
      </c>
      <c r="C207" s="4">
        <v>2013</v>
      </c>
      <c r="D207" s="4">
        <v>11</v>
      </c>
      <c r="E207" s="3">
        <v>3</v>
      </c>
      <c r="F207" s="3">
        <v>41</v>
      </c>
      <c r="G207" s="3" t="s">
        <v>21</v>
      </c>
      <c r="H207">
        <v>90</v>
      </c>
      <c r="I207">
        <v>120</v>
      </c>
      <c r="J207">
        <v>6.3508481588746238E-2</v>
      </c>
      <c r="L207">
        <v>8.1805247552061797E-2</v>
      </c>
      <c r="M207">
        <f t="shared" si="9"/>
        <v>1400</v>
      </c>
      <c r="N207">
        <f t="shared" si="10"/>
        <v>0</v>
      </c>
      <c r="O207">
        <f t="shared" si="11"/>
        <v>0.34358203971865953</v>
      </c>
    </row>
    <row r="208" spans="1:15" x14ac:dyDescent="0.25">
      <c r="A208" s="3" t="s">
        <v>19</v>
      </c>
      <c r="B208" s="3" t="s">
        <v>20</v>
      </c>
      <c r="C208" s="4">
        <v>2013</v>
      </c>
      <c r="D208" s="4">
        <v>13</v>
      </c>
      <c r="E208" s="3">
        <v>3</v>
      </c>
      <c r="F208" s="3">
        <v>42</v>
      </c>
      <c r="G208" s="3" t="s">
        <v>21</v>
      </c>
      <c r="H208">
        <v>90</v>
      </c>
      <c r="I208">
        <v>120</v>
      </c>
      <c r="J208">
        <v>6.4979873490511736E-2</v>
      </c>
      <c r="L208">
        <v>0.62596811769216032</v>
      </c>
      <c r="M208">
        <f t="shared" si="9"/>
        <v>1400</v>
      </c>
      <c r="N208">
        <f t="shared" si="10"/>
        <v>0</v>
      </c>
      <c r="O208">
        <f t="shared" si="11"/>
        <v>2.6290660943070732</v>
      </c>
    </row>
    <row r="209" spans="1:15" x14ac:dyDescent="0.25">
      <c r="A209" s="3" t="s">
        <v>19</v>
      </c>
      <c r="B209" s="3" t="s">
        <v>20</v>
      </c>
      <c r="C209" s="4">
        <v>2013</v>
      </c>
      <c r="D209" s="4">
        <v>2</v>
      </c>
      <c r="E209" s="3">
        <v>4</v>
      </c>
      <c r="F209" s="3">
        <v>43</v>
      </c>
      <c r="G209" s="3" t="s">
        <v>21</v>
      </c>
      <c r="H209">
        <v>90</v>
      </c>
      <c r="I209">
        <v>120</v>
      </c>
      <c r="J209">
        <v>5.4453262786596089E-2</v>
      </c>
      <c r="L209">
        <v>2.1928682025279249</v>
      </c>
      <c r="M209">
        <f t="shared" si="9"/>
        <v>1400</v>
      </c>
      <c r="N209">
        <f t="shared" si="10"/>
        <v>0</v>
      </c>
      <c r="O209">
        <f t="shared" si="11"/>
        <v>9.2100464506172859</v>
      </c>
    </row>
    <row r="210" spans="1:15" x14ac:dyDescent="0.25">
      <c r="A210" s="3" t="s">
        <v>19</v>
      </c>
      <c r="B210" s="3" t="s">
        <v>20</v>
      </c>
      <c r="C210" s="4">
        <v>2013</v>
      </c>
      <c r="D210" s="4">
        <v>4</v>
      </c>
      <c r="E210" s="3">
        <v>4</v>
      </c>
      <c r="F210" s="3">
        <v>44</v>
      </c>
      <c r="G210" s="3" t="s">
        <v>21</v>
      </c>
      <c r="H210">
        <v>90</v>
      </c>
      <c r="I210">
        <v>120</v>
      </c>
      <c r="J210">
        <v>5.1857585139319026E-2</v>
      </c>
      <c r="L210">
        <v>0.1033261222910217</v>
      </c>
      <c r="M210">
        <f t="shared" si="9"/>
        <v>1400</v>
      </c>
      <c r="N210">
        <f t="shared" si="10"/>
        <v>0</v>
      </c>
      <c r="O210">
        <f t="shared" si="11"/>
        <v>0.43396971362229114</v>
      </c>
    </row>
    <row r="211" spans="1:15" x14ac:dyDescent="0.25">
      <c r="A211" s="3" t="s">
        <v>19</v>
      </c>
      <c r="B211" s="3" t="s">
        <v>20</v>
      </c>
      <c r="C211" s="4">
        <v>2013</v>
      </c>
      <c r="D211" s="4">
        <v>8</v>
      </c>
      <c r="E211" s="3">
        <v>4</v>
      </c>
      <c r="F211" s="3">
        <v>45</v>
      </c>
      <c r="G211" s="3" t="s">
        <v>21</v>
      </c>
      <c r="H211">
        <v>90</v>
      </c>
      <c r="I211">
        <v>120</v>
      </c>
      <c r="J211">
        <v>7.1246169560776271E-2</v>
      </c>
      <c r="L211">
        <v>0.5352391245318352</v>
      </c>
      <c r="M211">
        <f t="shared" si="9"/>
        <v>1400</v>
      </c>
      <c r="N211">
        <f t="shared" si="10"/>
        <v>0</v>
      </c>
      <c r="O211">
        <f t="shared" si="11"/>
        <v>2.2480043230337077</v>
      </c>
    </row>
    <row r="212" spans="1:15" x14ac:dyDescent="0.25">
      <c r="A212" s="3" t="s">
        <v>19</v>
      </c>
      <c r="B212" s="3" t="s">
        <v>20</v>
      </c>
      <c r="C212" s="4">
        <v>2013</v>
      </c>
      <c r="D212" s="4">
        <v>10</v>
      </c>
      <c r="E212" s="3">
        <v>4</v>
      </c>
      <c r="F212" s="3">
        <v>46</v>
      </c>
      <c r="G212" s="3" t="s">
        <v>21</v>
      </c>
      <c r="H212">
        <v>90</v>
      </c>
      <c r="I212">
        <v>120</v>
      </c>
      <c r="J212">
        <v>0.12133201450708868</v>
      </c>
      <c r="L212">
        <v>2.540580833058578</v>
      </c>
      <c r="M212">
        <f t="shared" si="9"/>
        <v>1400</v>
      </c>
      <c r="N212">
        <f t="shared" si="10"/>
        <v>0</v>
      </c>
      <c r="O212">
        <f t="shared" si="11"/>
        <v>10.670439498846028</v>
      </c>
    </row>
    <row r="213" spans="1:15" x14ac:dyDescent="0.25">
      <c r="A213" s="3" t="s">
        <v>19</v>
      </c>
      <c r="B213" s="3" t="s">
        <v>20</v>
      </c>
      <c r="C213" s="4">
        <v>2013</v>
      </c>
      <c r="D213" s="4">
        <v>7</v>
      </c>
      <c r="E213" s="3">
        <v>4</v>
      </c>
      <c r="F213" s="3">
        <v>47</v>
      </c>
      <c r="G213" s="3" t="s">
        <v>21</v>
      </c>
      <c r="H213">
        <v>90</v>
      </c>
      <c r="I213">
        <v>120</v>
      </c>
      <c r="J213">
        <v>5.3406593406593247E-2</v>
      </c>
      <c r="L213">
        <v>0.42662294835164821</v>
      </c>
      <c r="M213">
        <f t="shared" si="9"/>
        <v>1400</v>
      </c>
      <c r="N213">
        <f t="shared" si="10"/>
        <v>0</v>
      </c>
      <c r="O213">
        <f t="shared" si="11"/>
        <v>1.7918163830769225</v>
      </c>
    </row>
    <row r="214" spans="1:15" x14ac:dyDescent="0.25">
      <c r="A214" s="3" t="s">
        <v>19</v>
      </c>
      <c r="B214" s="3" t="s">
        <v>20</v>
      </c>
      <c r="C214" s="4">
        <v>2013</v>
      </c>
      <c r="D214" s="4">
        <v>5</v>
      </c>
      <c r="E214" s="3">
        <v>4</v>
      </c>
      <c r="F214" s="3">
        <v>48</v>
      </c>
      <c r="G214" s="3" t="s">
        <v>21</v>
      </c>
      <c r="H214">
        <v>90</v>
      </c>
      <c r="I214">
        <v>120</v>
      </c>
      <c r="J214">
        <v>5.1608257321171531E-2</v>
      </c>
      <c r="L214">
        <v>0.27189486117778855</v>
      </c>
      <c r="M214">
        <f t="shared" si="9"/>
        <v>1400</v>
      </c>
      <c r="N214">
        <f t="shared" si="10"/>
        <v>0</v>
      </c>
      <c r="O214">
        <f t="shared" si="11"/>
        <v>1.1419584169467119</v>
      </c>
    </row>
    <row r="215" spans="1:15" x14ac:dyDescent="0.25">
      <c r="A215" s="3" t="s">
        <v>19</v>
      </c>
      <c r="B215" s="3" t="s">
        <v>20</v>
      </c>
      <c r="C215" s="4">
        <v>2013</v>
      </c>
      <c r="D215" s="4">
        <v>3</v>
      </c>
      <c r="E215" s="3">
        <v>4</v>
      </c>
      <c r="F215" s="3">
        <v>49</v>
      </c>
      <c r="G215" s="3" t="s">
        <v>21</v>
      </c>
      <c r="H215">
        <v>90</v>
      </c>
      <c r="I215">
        <v>120</v>
      </c>
      <c r="J215">
        <v>0.11698306824012319</v>
      </c>
      <c r="L215">
        <v>1.7080463485548145</v>
      </c>
      <c r="M215">
        <f t="shared" si="9"/>
        <v>1400</v>
      </c>
      <c r="N215">
        <f t="shared" si="10"/>
        <v>0</v>
      </c>
      <c r="O215">
        <f t="shared" si="11"/>
        <v>7.1737946639302201</v>
      </c>
    </row>
    <row r="216" spans="1:15" x14ac:dyDescent="0.25">
      <c r="A216" s="3" t="s">
        <v>19</v>
      </c>
      <c r="B216" s="3" t="s">
        <v>20</v>
      </c>
      <c r="C216" s="4">
        <v>2013</v>
      </c>
      <c r="D216" s="4">
        <v>9</v>
      </c>
      <c r="E216" s="3">
        <v>4</v>
      </c>
      <c r="F216" s="3">
        <v>50</v>
      </c>
      <c r="G216" s="3" t="s">
        <v>21</v>
      </c>
      <c r="H216">
        <v>90</v>
      </c>
      <c r="I216">
        <v>120</v>
      </c>
      <c r="J216">
        <v>7.0819516816674616E-2</v>
      </c>
      <c r="L216">
        <v>5.1671269540502127</v>
      </c>
      <c r="M216">
        <f t="shared" si="9"/>
        <v>1400</v>
      </c>
      <c r="N216">
        <f t="shared" si="10"/>
        <v>0</v>
      </c>
      <c r="O216">
        <f t="shared" si="11"/>
        <v>21.701933207010892</v>
      </c>
    </row>
    <row r="217" spans="1:15" x14ac:dyDescent="0.25">
      <c r="A217" s="3" t="s">
        <v>19</v>
      </c>
      <c r="B217" s="3" t="s">
        <v>20</v>
      </c>
      <c r="C217" s="4">
        <v>2013</v>
      </c>
      <c r="D217" s="4">
        <v>6</v>
      </c>
      <c r="E217" s="3">
        <v>4</v>
      </c>
      <c r="F217" s="3">
        <v>51</v>
      </c>
      <c r="G217" s="3" t="s">
        <v>21</v>
      </c>
      <c r="H217">
        <v>90</v>
      </c>
      <c r="I217">
        <v>120</v>
      </c>
      <c r="J217">
        <v>0.12624150548876123</v>
      </c>
      <c r="L217">
        <v>5.9479860994946865</v>
      </c>
      <c r="M217">
        <f t="shared" si="9"/>
        <v>1400</v>
      </c>
      <c r="N217">
        <f t="shared" si="10"/>
        <v>0</v>
      </c>
      <c r="O217">
        <f t="shared" si="11"/>
        <v>24.981541617877685</v>
      </c>
    </row>
    <row r="218" spans="1:15" x14ac:dyDescent="0.25">
      <c r="A218" s="3" t="s">
        <v>19</v>
      </c>
      <c r="B218" s="3" t="s">
        <v>20</v>
      </c>
      <c r="C218" s="4">
        <v>2013</v>
      </c>
      <c r="D218" s="4">
        <v>1</v>
      </c>
      <c r="E218" s="3">
        <v>4</v>
      </c>
      <c r="F218" s="3">
        <v>52</v>
      </c>
      <c r="G218" s="3" t="s">
        <v>21</v>
      </c>
      <c r="H218">
        <v>90</v>
      </c>
      <c r="I218">
        <v>120</v>
      </c>
      <c r="J218">
        <v>5.6421514818880518E-2</v>
      </c>
      <c r="L218">
        <v>6.4197760702524698E-2</v>
      </c>
      <c r="M218">
        <f t="shared" si="9"/>
        <v>1400</v>
      </c>
      <c r="N218">
        <f t="shared" si="10"/>
        <v>0</v>
      </c>
      <c r="O218">
        <f t="shared" si="11"/>
        <v>0.26963059495060371</v>
      </c>
    </row>
    <row r="219" spans="1:15" x14ac:dyDescent="0.25">
      <c r="A219" s="3" t="s">
        <v>19</v>
      </c>
      <c r="B219" s="3" t="s">
        <v>20</v>
      </c>
      <c r="C219" s="4">
        <v>2013</v>
      </c>
      <c r="D219" s="4">
        <v>11</v>
      </c>
      <c r="E219" s="3">
        <v>4</v>
      </c>
      <c r="F219" s="3">
        <v>53</v>
      </c>
      <c r="G219" s="3" t="s">
        <v>21</v>
      </c>
      <c r="H219">
        <v>90</v>
      </c>
      <c r="I219">
        <v>120</v>
      </c>
      <c r="J219">
        <v>5.6237623762376308E-2</v>
      </c>
      <c r="L219">
        <v>9.8059009900990091E-2</v>
      </c>
      <c r="M219">
        <f t="shared" si="9"/>
        <v>1400</v>
      </c>
      <c r="N219">
        <f t="shared" si="10"/>
        <v>0</v>
      </c>
      <c r="O219">
        <f t="shared" si="11"/>
        <v>0.41184784158415833</v>
      </c>
    </row>
    <row r="220" spans="1:15" x14ac:dyDescent="0.25">
      <c r="A220" s="3" t="s">
        <v>19</v>
      </c>
      <c r="B220" s="3" t="s">
        <v>20</v>
      </c>
      <c r="C220" s="4">
        <v>2013</v>
      </c>
      <c r="D220" s="4">
        <v>13</v>
      </c>
      <c r="E220" s="3">
        <v>4</v>
      </c>
      <c r="F220" s="3">
        <v>54</v>
      </c>
      <c r="G220" s="3" t="s">
        <v>21</v>
      </c>
      <c r="H220">
        <v>90</v>
      </c>
      <c r="I220">
        <v>120</v>
      </c>
      <c r="J220">
        <v>6.8506184586108354E-2</v>
      </c>
      <c r="L220">
        <v>0.61028306374881058</v>
      </c>
      <c r="M220">
        <f t="shared" si="9"/>
        <v>1400</v>
      </c>
      <c r="N220">
        <f t="shared" si="10"/>
        <v>0</v>
      </c>
      <c r="O220">
        <f t="shared" si="11"/>
        <v>2.5631888677450045</v>
      </c>
    </row>
    <row r="221" spans="1:15" x14ac:dyDescent="0.25">
      <c r="A221" s="3" t="s">
        <v>19</v>
      </c>
      <c r="B221" s="3" t="s">
        <v>20</v>
      </c>
      <c r="C221" s="4">
        <v>2013</v>
      </c>
      <c r="D221" s="4">
        <v>12</v>
      </c>
      <c r="E221" s="3">
        <v>4</v>
      </c>
      <c r="F221" s="3">
        <v>55</v>
      </c>
      <c r="G221" s="3" t="s">
        <v>21</v>
      </c>
      <c r="H221">
        <v>90</v>
      </c>
      <c r="I221">
        <v>120</v>
      </c>
      <c r="J221">
        <v>0.12854144805876169</v>
      </c>
      <c r="L221">
        <v>2.7245697796432311</v>
      </c>
      <c r="M221">
        <f t="shared" si="9"/>
        <v>1400</v>
      </c>
      <c r="N221">
        <f t="shared" si="10"/>
        <v>0</v>
      </c>
      <c r="O221">
        <f t="shared" si="11"/>
        <v>11.44319307450157</v>
      </c>
    </row>
    <row r="222" spans="1:15" x14ac:dyDescent="0.25">
      <c r="A222" s="3" t="s">
        <v>19</v>
      </c>
      <c r="B222" s="3" t="s">
        <v>20</v>
      </c>
      <c r="C222" s="4">
        <v>2013</v>
      </c>
      <c r="D222" s="4">
        <v>7</v>
      </c>
      <c r="E222" s="4">
        <v>1</v>
      </c>
      <c r="F222" s="5">
        <v>2</v>
      </c>
      <c r="G222" s="3" t="s">
        <v>21</v>
      </c>
      <c r="H222" s="15">
        <v>120</v>
      </c>
      <c r="I222" s="15">
        <v>150</v>
      </c>
      <c r="J222" s="15">
        <v>6.6523605150214507E-2</v>
      </c>
      <c r="K222" s="15"/>
      <c r="L222" s="15">
        <v>3.2790404148783967</v>
      </c>
      <c r="M222">
        <f t="shared" si="9"/>
        <v>0</v>
      </c>
      <c r="N222">
        <f t="shared" si="10"/>
        <v>0</v>
      </c>
      <c r="O222">
        <f t="shared" si="11"/>
        <v>0</v>
      </c>
    </row>
    <row r="223" spans="1:15" x14ac:dyDescent="0.25">
      <c r="A223" s="3" t="s">
        <v>19</v>
      </c>
      <c r="B223" s="3" t="s">
        <v>20</v>
      </c>
      <c r="C223" s="4">
        <v>2013</v>
      </c>
      <c r="D223" s="4">
        <v>9</v>
      </c>
      <c r="E223" s="4">
        <v>1</v>
      </c>
      <c r="F223" s="5">
        <v>3</v>
      </c>
      <c r="G223" s="3" t="s">
        <v>21</v>
      </c>
      <c r="H223" s="15">
        <v>120</v>
      </c>
      <c r="I223" s="15">
        <v>150</v>
      </c>
      <c r="J223" s="15">
        <v>9.335443037974693E-2</v>
      </c>
      <c r="K223" s="15"/>
      <c r="L223" s="15">
        <v>2.8963256856540092</v>
      </c>
      <c r="M223">
        <f t="shared" si="9"/>
        <v>0</v>
      </c>
      <c r="N223">
        <f t="shared" si="10"/>
        <v>0</v>
      </c>
      <c r="O223">
        <f t="shared" si="11"/>
        <v>0</v>
      </c>
    </row>
    <row r="224" spans="1:15" x14ac:dyDescent="0.25">
      <c r="A224" s="3" t="s">
        <v>19</v>
      </c>
      <c r="B224" s="3" t="s">
        <v>20</v>
      </c>
      <c r="C224" s="4">
        <v>2013</v>
      </c>
      <c r="D224" s="4">
        <v>3</v>
      </c>
      <c r="E224" s="4">
        <v>1</v>
      </c>
      <c r="F224" s="5">
        <v>4</v>
      </c>
      <c r="G224" s="3" t="s">
        <v>21</v>
      </c>
      <c r="H224" s="15">
        <v>120</v>
      </c>
      <c r="I224" s="15">
        <v>150</v>
      </c>
      <c r="J224" s="15">
        <v>0.12324324324324311</v>
      </c>
      <c r="K224" s="15"/>
      <c r="L224" s="15">
        <v>12.845795261261259</v>
      </c>
      <c r="M224">
        <f t="shared" si="9"/>
        <v>0</v>
      </c>
      <c r="N224">
        <f t="shared" si="10"/>
        <v>0</v>
      </c>
      <c r="O224">
        <f t="shared" si="11"/>
        <v>0</v>
      </c>
    </row>
    <row r="225" spans="1:15" x14ac:dyDescent="0.25">
      <c r="A225" s="3" t="s">
        <v>19</v>
      </c>
      <c r="B225" s="3" t="s">
        <v>20</v>
      </c>
      <c r="C225" s="4">
        <v>2013</v>
      </c>
      <c r="D225" s="4">
        <v>13</v>
      </c>
      <c r="E225" s="4">
        <v>1</v>
      </c>
      <c r="F225" s="5">
        <v>5</v>
      </c>
      <c r="G225" s="3" t="s">
        <v>21</v>
      </c>
      <c r="H225" s="15">
        <v>120</v>
      </c>
      <c r="I225" s="15">
        <v>150</v>
      </c>
      <c r="J225" s="15">
        <v>9.3029350104821718E-2</v>
      </c>
      <c r="K225" s="15"/>
      <c r="L225" s="15">
        <v>1.7289418304507336</v>
      </c>
      <c r="M225">
        <f t="shared" si="9"/>
        <v>0</v>
      </c>
      <c r="N225">
        <f t="shared" si="10"/>
        <v>0</v>
      </c>
      <c r="O225">
        <f t="shared" si="11"/>
        <v>0</v>
      </c>
    </row>
    <row r="226" spans="1:15" x14ac:dyDescent="0.25">
      <c r="A226" s="3" t="s">
        <v>19</v>
      </c>
      <c r="B226" s="3" t="s">
        <v>20</v>
      </c>
      <c r="C226" s="4">
        <v>2013</v>
      </c>
      <c r="D226" s="4">
        <v>11</v>
      </c>
      <c r="E226" s="4">
        <v>1</v>
      </c>
      <c r="F226" s="5">
        <v>6</v>
      </c>
      <c r="G226" s="3" t="s">
        <v>21</v>
      </c>
      <c r="H226" s="15">
        <v>120</v>
      </c>
      <c r="I226" s="15">
        <v>150</v>
      </c>
      <c r="J226" s="15">
        <v>5.662862159789285E-2</v>
      </c>
      <c r="K226" s="15"/>
      <c r="L226" s="15">
        <v>0.28405408984489317</v>
      </c>
      <c r="M226">
        <f t="shared" si="9"/>
        <v>0</v>
      </c>
      <c r="N226">
        <f t="shared" si="10"/>
        <v>0</v>
      </c>
      <c r="O226">
        <f t="shared" si="11"/>
        <v>0</v>
      </c>
    </row>
    <row r="227" spans="1:15" x14ac:dyDescent="0.25">
      <c r="A227" s="3" t="s">
        <v>19</v>
      </c>
      <c r="B227" s="3" t="s">
        <v>20</v>
      </c>
      <c r="C227" s="4">
        <v>2013</v>
      </c>
      <c r="D227" s="4">
        <v>12</v>
      </c>
      <c r="E227" s="4">
        <v>1</v>
      </c>
      <c r="F227" s="5">
        <v>7</v>
      </c>
      <c r="G227" s="3" t="s">
        <v>21</v>
      </c>
      <c r="H227">
        <v>120</v>
      </c>
      <c r="I227">
        <v>150</v>
      </c>
      <c r="J227">
        <v>0.11925133689839575</v>
      </c>
      <c r="L227">
        <v>14.225477798573978</v>
      </c>
      <c r="M227">
        <f t="shared" si="9"/>
        <v>0</v>
      </c>
      <c r="N227">
        <f t="shared" si="10"/>
        <v>0</v>
      </c>
      <c r="O227">
        <f t="shared" si="11"/>
        <v>0</v>
      </c>
    </row>
    <row r="228" spans="1:15" x14ac:dyDescent="0.25">
      <c r="A228" s="3" t="s">
        <v>19</v>
      </c>
      <c r="B228" s="3" t="s">
        <v>20</v>
      </c>
      <c r="C228" s="4">
        <v>2013</v>
      </c>
      <c r="D228" s="4">
        <v>14</v>
      </c>
      <c r="E228" s="4">
        <v>1</v>
      </c>
      <c r="F228" s="5">
        <v>8</v>
      </c>
      <c r="G228" s="3" t="s">
        <v>21</v>
      </c>
      <c r="H228">
        <v>120</v>
      </c>
      <c r="I228">
        <v>150</v>
      </c>
      <c r="J228">
        <v>6.6498581783800914E-2</v>
      </c>
      <c r="L228">
        <v>0.94936098014497305</v>
      </c>
      <c r="M228">
        <f t="shared" si="9"/>
        <v>0</v>
      </c>
      <c r="N228">
        <f t="shared" si="10"/>
        <v>0</v>
      </c>
      <c r="O228">
        <f t="shared" si="11"/>
        <v>0</v>
      </c>
    </row>
    <row r="229" spans="1:15" x14ac:dyDescent="0.25">
      <c r="A229" s="3" t="s">
        <v>19</v>
      </c>
      <c r="B229" s="3" t="s">
        <v>20</v>
      </c>
      <c r="C229" s="4">
        <v>2013</v>
      </c>
      <c r="D229" s="4">
        <v>4</v>
      </c>
      <c r="E229" s="4">
        <v>1</v>
      </c>
      <c r="F229" s="5">
        <v>10</v>
      </c>
      <c r="G229" s="3" t="s">
        <v>21</v>
      </c>
      <c r="H229">
        <v>120</v>
      </c>
      <c r="I229">
        <v>150</v>
      </c>
      <c r="J229">
        <v>9.8153301290159436E-2</v>
      </c>
      <c r="L229">
        <v>8.7027410232734645</v>
      </c>
      <c r="M229">
        <f t="shared" si="9"/>
        <v>0</v>
      </c>
      <c r="N229">
        <f t="shared" si="10"/>
        <v>0</v>
      </c>
      <c r="O229">
        <f t="shared" si="11"/>
        <v>0</v>
      </c>
    </row>
    <row r="230" spans="1:15" x14ac:dyDescent="0.25">
      <c r="A230" s="3" t="s">
        <v>19</v>
      </c>
      <c r="B230" s="3" t="s">
        <v>20</v>
      </c>
      <c r="C230" s="4">
        <v>2013</v>
      </c>
      <c r="D230" s="4">
        <v>10</v>
      </c>
      <c r="E230" s="4">
        <v>1</v>
      </c>
      <c r="F230" s="5">
        <v>11</v>
      </c>
      <c r="G230" s="3" t="s">
        <v>21</v>
      </c>
      <c r="H230">
        <v>120</v>
      </c>
      <c r="I230">
        <v>150</v>
      </c>
      <c r="J230">
        <v>0.12486938349007318</v>
      </c>
      <c r="L230">
        <v>7.1903103187042836</v>
      </c>
      <c r="M230">
        <f t="shared" si="9"/>
        <v>0</v>
      </c>
      <c r="N230">
        <f t="shared" si="10"/>
        <v>0</v>
      </c>
      <c r="O230">
        <f t="shared" si="11"/>
        <v>0</v>
      </c>
    </row>
    <row r="231" spans="1:15" x14ac:dyDescent="0.25">
      <c r="A231" s="3" t="s">
        <v>19</v>
      </c>
      <c r="B231" s="3" t="s">
        <v>20</v>
      </c>
      <c r="C231" s="4">
        <v>2013</v>
      </c>
      <c r="D231" s="4">
        <v>1</v>
      </c>
      <c r="E231" s="4">
        <v>1</v>
      </c>
      <c r="F231" s="5">
        <v>13</v>
      </c>
      <c r="G231" s="3" t="s">
        <v>21</v>
      </c>
      <c r="H231">
        <v>120</v>
      </c>
      <c r="I231">
        <v>150</v>
      </c>
      <c r="J231">
        <v>3.4668721109399073E-2</v>
      </c>
      <c r="L231">
        <v>0.1724843412942989</v>
      </c>
      <c r="M231">
        <f t="shared" si="9"/>
        <v>0</v>
      </c>
      <c r="N231">
        <f t="shared" si="10"/>
        <v>0</v>
      </c>
      <c r="O231">
        <f t="shared" si="11"/>
        <v>0</v>
      </c>
    </row>
    <row r="232" spans="1:15" x14ac:dyDescent="0.25">
      <c r="A232" s="3" t="s">
        <v>19</v>
      </c>
      <c r="B232" s="3" t="s">
        <v>20</v>
      </c>
      <c r="C232" s="4">
        <v>2013</v>
      </c>
      <c r="D232" s="4">
        <v>6</v>
      </c>
      <c r="E232" s="4">
        <v>1</v>
      </c>
      <c r="F232" s="5">
        <v>14</v>
      </c>
      <c r="G232" s="3" t="s">
        <v>21</v>
      </c>
      <c r="H232">
        <v>120</v>
      </c>
      <c r="I232">
        <v>150</v>
      </c>
      <c r="J232">
        <v>0.12157721796276008</v>
      </c>
      <c r="L232">
        <v>7.8361671778021167</v>
      </c>
      <c r="M232">
        <f t="shared" si="9"/>
        <v>0</v>
      </c>
      <c r="N232">
        <f t="shared" si="10"/>
        <v>0</v>
      </c>
      <c r="O232">
        <f t="shared" si="11"/>
        <v>0</v>
      </c>
    </row>
    <row r="233" spans="1:15" x14ac:dyDescent="0.25">
      <c r="A233" s="3" t="s">
        <v>19</v>
      </c>
      <c r="B233" s="3" t="s">
        <v>20</v>
      </c>
      <c r="C233" s="4">
        <v>2013</v>
      </c>
      <c r="D233" s="4">
        <v>3</v>
      </c>
      <c r="E233" s="4">
        <v>2</v>
      </c>
      <c r="F233" s="5">
        <v>15</v>
      </c>
      <c r="G233" s="3" t="s">
        <v>21</v>
      </c>
      <c r="H233">
        <v>120</v>
      </c>
      <c r="I233">
        <v>150</v>
      </c>
      <c r="J233">
        <v>0.12049689440993773</v>
      </c>
      <c r="L233">
        <v>6.102920828157349</v>
      </c>
      <c r="M233">
        <f t="shared" si="9"/>
        <v>0</v>
      </c>
      <c r="N233">
        <f t="shared" si="10"/>
        <v>0</v>
      </c>
      <c r="O233">
        <f t="shared" si="11"/>
        <v>0</v>
      </c>
    </row>
    <row r="234" spans="1:15" x14ac:dyDescent="0.25">
      <c r="A234" s="3" t="s">
        <v>19</v>
      </c>
      <c r="B234" s="3" t="s">
        <v>20</v>
      </c>
      <c r="C234" s="4">
        <v>2013</v>
      </c>
      <c r="D234" s="4">
        <v>9</v>
      </c>
      <c r="E234" s="4">
        <v>2</v>
      </c>
      <c r="F234" s="5">
        <v>16</v>
      </c>
      <c r="G234" s="3" t="s">
        <v>21</v>
      </c>
      <c r="H234">
        <v>120</v>
      </c>
      <c r="I234">
        <v>150</v>
      </c>
      <c r="J234">
        <v>8.2566525739865532E-2</v>
      </c>
      <c r="L234">
        <v>2.3333762745585673</v>
      </c>
      <c r="M234">
        <f t="shared" si="9"/>
        <v>0</v>
      </c>
      <c r="N234">
        <f t="shared" si="10"/>
        <v>0</v>
      </c>
      <c r="O234">
        <f t="shared" si="11"/>
        <v>0</v>
      </c>
    </row>
    <row r="235" spans="1:15" x14ac:dyDescent="0.25">
      <c r="A235" s="3" t="s">
        <v>19</v>
      </c>
      <c r="B235" s="3" t="s">
        <v>20</v>
      </c>
      <c r="C235" s="4">
        <v>2013</v>
      </c>
      <c r="D235" s="4">
        <v>6</v>
      </c>
      <c r="E235" s="4">
        <v>2</v>
      </c>
      <c r="F235" s="5">
        <v>17</v>
      </c>
      <c r="G235" s="3" t="s">
        <v>21</v>
      </c>
      <c r="H235">
        <v>120</v>
      </c>
      <c r="I235">
        <v>150</v>
      </c>
      <c r="J235">
        <v>0.12374999999999989</v>
      </c>
      <c r="L235">
        <v>14.342670145833333</v>
      </c>
      <c r="M235">
        <f t="shared" si="9"/>
        <v>0</v>
      </c>
      <c r="N235">
        <f t="shared" si="10"/>
        <v>0</v>
      </c>
      <c r="O235">
        <f t="shared" si="11"/>
        <v>0</v>
      </c>
    </row>
    <row r="236" spans="1:15" x14ac:dyDescent="0.25">
      <c r="A236" s="3" t="s">
        <v>19</v>
      </c>
      <c r="B236" s="3" t="s">
        <v>20</v>
      </c>
      <c r="C236" s="4">
        <v>2013</v>
      </c>
      <c r="D236" s="4">
        <v>1</v>
      </c>
      <c r="E236" s="4">
        <v>2</v>
      </c>
      <c r="F236" s="5">
        <v>18</v>
      </c>
      <c r="G236" s="3" t="s">
        <v>21</v>
      </c>
      <c r="H236">
        <v>120</v>
      </c>
      <c r="I236">
        <v>150</v>
      </c>
      <c r="J236">
        <v>5.1418439716312228E-2</v>
      </c>
      <c r="L236">
        <v>0.11878640661938536</v>
      </c>
      <c r="M236">
        <f t="shared" si="9"/>
        <v>0</v>
      </c>
      <c r="N236">
        <f t="shared" si="10"/>
        <v>0</v>
      </c>
      <c r="O236">
        <f t="shared" si="11"/>
        <v>0</v>
      </c>
    </row>
    <row r="237" spans="1:15" x14ac:dyDescent="0.25">
      <c r="A237" s="3" t="s">
        <v>19</v>
      </c>
      <c r="B237" s="3" t="s">
        <v>20</v>
      </c>
      <c r="C237" s="4">
        <v>2013</v>
      </c>
      <c r="D237" s="4">
        <v>7</v>
      </c>
      <c r="E237" s="4">
        <v>2</v>
      </c>
      <c r="F237" s="5">
        <v>19</v>
      </c>
      <c r="G237" s="3" t="s">
        <v>21</v>
      </c>
      <c r="H237">
        <v>120</v>
      </c>
      <c r="I237">
        <v>150</v>
      </c>
      <c r="J237">
        <v>7.094133697135073E-2</v>
      </c>
      <c r="L237">
        <v>1.4144934311050481</v>
      </c>
      <c r="M237">
        <f t="shared" si="9"/>
        <v>0</v>
      </c>
      <c r="N237">
        <f t="shared" si="10"/>
        <v>0</v>
      </c>
      <c r="O237">
        <f t="shared" si="11"/>
        <v>0</v>
      </c>
    </row>
    <row r="238" spans="1:15" x14ac:dyDescent="0.25">
      <c r="A238" s="3" t="s">
        <v>19</v>
      </c>
      <c r="B238" s="3" t="s">
        <v>20</v>
      </c>
      <c r="C238" s="4">
        <v>2013</v>
      </c>
      <c r="D238" s="4">
        <v>5</v>
      </c>
      <c r="E238" s="4">
        <v>2</v>
      </c>
      <c r="F238" s="4">
        <v>20</v>
      </c>
      <c r="G238" s="3" t="s">
        <v>21</v>
      </c>
      <c r="H238">
        <v>120</v>
      </c>
      <c r="I238">
        <v>150</v>
      </c>
      <c r="J238">
        <v>7.0954026043050802E-2</v>
      </c>
      <c r="L238">
        <v>0.38546330764460979</v>
      </c>
      <c r="M238">
        <f t="shared" si="9"/>
        <v>0</v>
      </c>
      <c r="N238">
        <f t="shared" si="10"/>
        <v>0</v>
      </c>
      <c r="O238">
        <f t="shared" si="11"/>
        <v>0</v>
      </c>
    </row>
    <row r="239" spans="1:15" x14ac:dyDescent="0.25">
      <c r="A239" s="3" t="s">
        <v>19</v>
      </c>
      <c r="B239" s="3" t="s">
        <v>20</v>
      </c>
      <c r="C239" s="4">
        <v>2013</v>
      </c>
      <c r="D239" s="4">
        <v>13</v>
      </c>
      <c r="E239" s="3">
        <v>2</v>
      </c>
      <c r="F239" s="3">
        <v>21</v>
      </c>
      <c r="G239" s="3" t="s">
        <v>21</v>
      </c>
      <c r="H239">
        <v>120</v>
      </c>
      <c r="I239">
        <v>150</v>
      </c>
      <c r="J239">
        <v>8.4608030592734196E-2</v>
      </c>
      <c r="L239">
        <v>2.2190355321861057</v>
      </c>
      <c r="M239">
        <f t="shared" si="9"/>
        <v>0</v>
      </c>
      <c r="N239">
        <f t="shared" si="10"/>
        <v>0</v>
      </c>
      <c r="O239">
        <f t="shared" si="11"/>
        <v>0</v>
      </c>
    </row>
    <row r="240" spans="1:15" x14ac:dyDescent="0.25">
      <c r="A240" s="3" t="s">
        <v>19</v>
      </c>
      <c r="B240" s="3" t="s">
        <v>20</v>
      </c>
      <c r="C240" s="4">
        <v>2013</v>
      </c>
      <c r="D240" s="4">
        <v>11</v>
      </c>
      <c r="E240" s="3">
        <v>2</v>
      </c>
      <c r="F240" s="3">
        <v>22</v>
      </c>
      <c r="G240" s="3" t="s">
        <v>21</v>
      </c>
      <c r="H240">
        <v>120</v>
      </c>
      <c r="I240">
        <v>150</v>
      </c>
      <c r="J240">
        <v>7.3689541656115395E-2</v>
      </c>
      <c r="L240">
        <v>0.23432731408795474</v>
      </c>
      <c r="M240">
        <f t="shared" si="9"/>
        <v>0</v>
      </c>
      <c r="N240">
        <f t="shared" si="10"/>
        <v>0</v>
      </c>
      <c r="O240">
        <f t="shared" si="11"/>
        <v>0</v>
      </c>
    </row>
    <row r="241" spans="1:15" x14ac:dyDescent="0.25">
      <c r="A241" s="3" t="s">
        <v>19</v>
      </c>
      <c r="B241" s="3" t="s">
        <v>20</v>
      </c>
      <c r="C241" s="4">
        <v>2013</v>
      </c>
      <c r="D241" s="4">
        <v>4</v>
      </c>
      <c r="E241" s="3">
        <v>2</v>
      </c>
      <c r="F241" s="3">
        <v>23</v>
      </c>
      <c r="G241" s="3" t="s">
        <v>21</v>
      </c>
      <c r="H241">
        <v>120</v>
      </c>
      <c r="I241">
        <v>150</v>
      </c>
      <c r="J241">
        <v>3.4333436436746037E-2</v>
      </c>
      <c r="L241">
        <v>0.13201586452211567</v>
      </c>
      <c r="M241">
        <f t="shared" si="9"/>
        <v>0</v>
      </c>
      <c r="N241">
        <f t="shared" si="10"/>
        <v>0</v>
      </c>
      <c r="O241">
        <f t="shared" si="11"/>
        <v>0</v>
      </c>
    </row>
    <row r="242" spans="1:15" x14ac:dyDescent="0.25">
      <c r="A242" s="3" t="s">
        <v>19</v>
      </c>
      <c r="B242" s="3" t="s">
        <v>20</v>
      </c>
      <c r="C242" s="4">
        <v>2013</v>
      </c>
      <c r="D242" s="4">
        <v>2</v>
      </c>
      <c r="E242" s="3">
        <v>2</v>
      </c>
      <c r="F242" s="3">
        <v>24</v>
      </c>
      <c r="G242" s="3" t="s">
        <v>21</v>
      </c>
      <c r="H242">
        <v>120</v>
      </c>
      <c r="I242">
        <v>150</v>
      </c>
      <c r="J242">
        <v>5.4270462633451907E-2</v>
      </c>
      <c r="L242">
        <v>4.6538080649466185</v>
      </c>
      <c r="M242">
        <f t="shared" si="9"/>
        <v>0</v>
      </c>
      <c r="N242">
        <f t="shared" si="10"/>
        <v>0</v>
      </c>
      <c r="O242">
        <f t="shared" si="11"/>
        <v>0</v>
      </c>
    </row>
    <row r="243" spans="1:15" x14ac:dyDescent="0.25">
      <c r="A243" s="3" t="s">
        <v>19</v>
      </c>
      <c r="B243" s="3" t="s">
        <v>20</v>
      </c>
      <c r="C243" s="4">
        <v>2013</v>
      </c>
      <c r="D243" s="4">
        <v>12</v>
      </c>
      <c r="E243" s="3">
        <v>2</v>
      </c>
      <c r="F243" s="3">
        <v>25</v>
      </c>
      <c r="G243" s="3" t="s">
        <v>21</v>
      </c>
      <c r="H243">
        <v>120</v>
      </c>
      <c r="I243">
        <v>150</v>
      </c>
      <c r="J243">
        <v>0.12913999443362098</v>
      </c>
      <c r="L243">
        <v>1.6546405371555801</v>
      </c>
      <c r="M243">
        <f t="shared" si="9"/>
        <v>0</v>
      </c>
      <c r="N243">
        <f t="shared" si="10"/>
        <v>0</v>
      </c>
      <c r="O243">
        <f t="shared" si="11"/>
        <v>0</v>
      </c>
    </row>
    <row r="244" spans="1:15" x14ac:dyDescent="0.25">
      <c r="A244" s="3" t="s">
        <v>19</v>
      </c>
      <c r="B244" s="3" t="s">
        <v>20</v>
      </c>
      <c r="C244" s="4">
        <v>2013</v>
      </c>
      <c r="D244" s="4">
        <v>14</v>
      </c>
      <c r="E244" s="3">
        <v>2</v>
      </c>
      <c r="F244" s="3">
        <v>26</v>
      </c>
      <c r="G244" s="3" t="s">
        <v>21</v>
      </c>
      <c r="H244">
        <v>120</v>
      </c>
      <c r="I244">
        <v>150</v>
      </c>
      <c r="J244">
        <v>4.122204356088302E-2</v>
      </c>
      <c r="L244">
        <v>0.96566841665448522</v>
      </c>
      <c r="M244">
        <f t="shared" si="9"/>
        <v>0</v>
      </c>
      <c r="N244">
        <f t="shared" si="10"/>
        <v>0</v>
      </c>
      <c r="O244">
        <f t="shared" si="11"/>
        <v>0</v>
      </c>
    </row>
    <row r="245" spans="1:15" x14ac:dyDescent="0.25">
      <c r="A245" s="3" t="s">
        <v>19</v>
      </c>
      <c r="B245" s="3" t="s">
        <v>20</v>
      </c>
      <c r="C245" s="4">
        <v>2013</v>
      </c>
      <c r="D245" s="4">
        <v>8</v>
      </c>
      <c r="E245" s="3">
        <v>2</v>
      </c>
      <c r="F245" s="3">
        <v>27</v>
      </c>
      <c r="G245" s="3" t="s">
        <v>21</v>
      </c>
      <c r="H245">
        <v>120</v>
      </c>
      <c r="I245">
        <v>150</v>
      </c>
      <c r="J245">
        <v>9.710917765927593E-2</v>
      </c>
      <c r="L245">
        <v>1.1577625596407521</v>
      </c>
      <c r="M245">
        <f t="shared" si="9"/>
        <v>0</v>
      </c>
      <c r="N245">
        <f t="shared" si="10"/>
        <v>0</v>
      </c>
      <c r="O245">
        <f t="shared" si="11"/>
        <v>0</v>
      </c>
    </row>
    <row r="246" spans="1:15" x14ac:dyDescent="0.25">
      <c r="A246" s="3" t="s">
        <v>19</v>
      </c>
      <c r="B246" s="3" t="s">
        <v>20</v>
      </c>
      <c r="C246" s="4">
        <v>2013</v>
      </c>
      <c r="D246" s="4">
        <v>10</v>
      </c>
      <c r="E246" s="3">
        <v>2</v>
      </c>
      <c r="F246" s="3">
        <v>28</v>
      </c>
      <c r="G246" s="3" t="s">
        <v>21</v>
      </c>
      <c r="H246">
        <v>120</v>
      </c>
      <c r="I246">
        <v>150</v>
      </c>
      <c r="J246">
        <v>0.14068254357967075</v>
      </c>
      <c r="L246">
        <v>3.6422517554628033</v>
      </c>
      <c r="M246">
        <f t="shared" si="9"/>
        <v>0</v>
      </c>
      <c r="N246">
        <f t="shared" si="10"/>
        <v>0</v>
      </c>
      <c r="O246">
        <f t="shared" si="11"/>
        <v>0</v>
      </c>
    </row>
    <row r="247" spans="1:15" x14ac:dyDescent="0.25">
      <c r="A247" s="3" t="s">
        <v>19</v>
      </c>
      <c r="B247" s="3" t="s">
        <v>20</v>
      </c>
      <c r="C247" s="4">
        <v>2013</v>
      </c>
      <c r="D247" s="4">
        <v>10</v>
      </c>
      <c r="E247" s="3">
        <v>3</v>
      </c>
      <c r="F247" s="3">
        <v>29</v>
      </c>
      <c r="G247" s="3" t="s">
        <v>21</v>
      </c>
      <c r="H247">
        <v>120</v>
      </c>
      <c r="I247">
        <v>150</v>
      </c>
      <c r="J247">
        <v>0.12116011669812944</v>
      </c>
      <c r="L247">
        <v>5.5115596933813862</v>
      </c>
      <c r="M247">
        <f t="shared" si="9"/>
        <v>0</v>
      </c>
      <c r="N247">
        <f t="shared" si="10"/>
        <v>0</v>
      </c>
      <c r="O247">
        <f t="shared" si="11"/>
        <v>0</v>
      </c>
    </row>
    <row r="248" spans="1:15" x14ac:dyDescent="0.25">
      <c r="A248" s="3" t="s">
        <v>19</v>
      </c>
      <c r="B248" s="3" t="s">
        <v>20</v>
      </c>
      <c r="C248" s="4">
        <v>2013</v>
      </c>
      <c r="D248" s="4">
        <v>8</v>
      </c>
      <c r="E248" s="3">
        <v>3</v>
      </c>
      <c r="F248" s="3">
        <v>30</v>
      </c>
      <c r="G248" s="3" t="s">
        <v>21</v>
      </c>
      <c r="H248">
        <v>120</v>
      </c>
      <c r="I248">
        <v>150</v>
      </c>
      <c r="J248">
        <v>8.2653061224489774E-2</v>
      </c>
      <c r="L248">
        <v>6.063693877551021</v>
      </c>
      <c r="M248">
        <f t="shared" si="9"/>
        <v>0</v>
      </c>
      <c r="N248">
        <f t="shared" si="10"/>
        <v>0</v>
      </c>
      <c r="O248">
        <f t="shared" si="11"/>
        <v>0</v>
      </c>
    </row>
    <row r="249" spans="1:15" x14ac:dyDescent="0.25">
      <c r="A249" s="3" t="s">
        <v>19</v>
      </c>
      <c r="B249" s="3" t="s">
        <v>20</v>
      </c>
      <c r="C249" s="4">
        <v>2013</v>
      </c>
      <c r="D249" s="4">
        <v>5</v>
      </c>
      <c r="E249" s="3">
        <v>3</v>
      </c>
      <c r="F249" s="3">
        <v>31</v>
      </c>
      <c r="G249" s="3" t="s">
        <v>21</v>
      </c>
      <c r="H249">
        <v>120</v>
      </c>
      <c r="I249">
        <v>150</v>
      </c>
      <c r="J249">
        <v>4.0767386091127109E-2</v>
      </c>
      <c r="L249">
        <v>0.1015095443645084</v>
      </c>
      <c r="M249">
        <f t="shared" si="9"/>
        <v>0</v>
      </c>
      <c r="N249">
        <f t="shared" si="10"/>
        <v>0</v>
      </c>
      <c r="O249">
        <f t="shared" si="11"/>
        <v>0</v>
      </c>
    </row>
    <row r="250" spans="1:15" x14ac:dyDescent="0.25">
      <c r="A250" s="3" t="s">
        <v>19</v>
      </c>
      <c r="B250" s="3" t="s">
        <v>20</v>
      </c>
      <c r="C250" s="4">
        <v>2013</v>
      </c>
      <c r="D250" s="4">
        <v>7</v>
      </c>
      <c r="E250" s="3">
        <v>3</v>
      </c>
      <c r="F250" s="3">
        <v>32</v>
      </c>
      <c r="G250" s="3" t="s">
        <v>21</v>
      </c>
      <c r="H250">
        <v>120</v>
      </c>
      <c r="I250">
        <v>150</v>
      </c>
      <c r="J250">
        <v>7.1372135896760627E-2</v>
      </c>
      <c r="L250">
        <v>1.8504524624703713</v>
      </c>
      <c r="M250">
        <f t="shared" si="9"/>
        <v>0</v>
      </c>
      <c r="N250">
        <f t="shared" si="10"/>
        <v>0</v>
      </c>
      <c r="O250">
        <f t="shared" si="11"/>
        <v>0</v>
      </c>
    </row>
    <row r="251" spans="1:15" x14ac:dyDescent="0.25">
      <c r="A251" s="3" t="s">
        <v>19</v>
      </c>
      <c r="B251" s="3" t="s">
        <v>20</v>
      </c>
      <c r="C251" s="4">
        <v>2013</v>
      </c>
      <c r="D251" s="4">
        <v>2</v>
      </c>
      <c r="E251" s="3">
        <v>3</v>
      </c>
      <c r="F251" s="3">
        <v>33</v>
      </c>
      <c r="G251" s="3" t="s">
        <v>21</v>
      </c>
      <c r="H251">
        <v>120</v>
      </c>
      <c r="I251">
        <v>150</v>
      </c>
      <c r="J251">
        <v>3.443895553987314E-2</v>
      </c>
      <c r="L251">
        <v>2.9608023196894857</v>
      </c>
      <c r="M251">
        <f t="shared" si="9"/>
        <v>0</v>
      </c>
      <c r="N251">
        <f t="shared" si="10"/>
        <v>0</v>
      </c>
      <c r="O251">
        <f t="shared" si="11"/>
        <v>0</v>
      </c>
    </row>
    <row r="252" spans="1:15" x14ac:dyDescent="0.25">
      <c r="A252" s="3" t="s">
        <v>19</v>
      </c>
      <c r="B252" s="3" t="s">
        <v>20</v>
      </c>
      <c r="C252" s="4">
        <v>2013</v>
      </c>
      <c r="D252" s="4">
        <v>4</v>
      </c>
      <c r="E252" s="3">
        <v>3</v>
      </c>
      <c r="F252" s="3">
        <v>34</v>
      </c>
      <c r="G252" s="3" t="s">
        <v>21</v>
      </c>
      <c r="H252">
        <v>120</v>
      </c>
      <c r="I252">
        <v>150</v>
      </c>
      <c r="J252">
        <v>3.8816738816738784E-2</v>
      </c>
      <c r="L252">
        <v>0.18599989201539205</v>
      </c>
      <c r="M252">
        <f t="shared" si="9"/>
        <v>0</v>
      </c>
      <c r="N252">
        <f t="shared" si="10"/>
        <v>0</v>
      </c>
      <c r="O252">
        <f t="shared" si="11"/>
        <v>0</v>
      </c>
    </row>
    <row r="253" spans="1:15" x14ac:dyDescent="0.25">
      <c r="A253" s="3" t="s">
        <v>19</v>
      </c>
      <c r="B253" s="3" t="s">
        <v>20</v>
      </c>
      <c r="C253" s="4">
        <v>2013</v>
      </c>
      <c r="D253" s="4">
        <v>6</v>
      </c>
      <c r="E253" s="3">
        <v>3</v>
      </c>
      <c r="F253" s="3">
        <v>35</v>
      </c>
      <c r="G253" s="3" t="s">
        <v>21</v>
      </c>
      <c r="H253">
        <v>120</v>
      </c>
      <c r="I253">
        <v>150</v>
      </c>
      <c r="J253">
        <v>0.12840928341521257</v>
      </c>
      <c r="L253">
        <v>42.456707606301876</v>
      </c>
      <c r="M253">
        <f t="shared" si="9"/>
        <v>0</v>
      </c>
      <c r="N253">
        <f t="shared" si="10"/>
        <v>0</v>
      </c>
      <c r="O253">
        <f t="shared" si="11"/>
        <v>0</v>
      </c>
    </row>
    <row r="254" spans="1:15" x14ac:dyDescent="0.25">
      <c r="A254" s="3" t="s">
        <v>19</v>
      </c>
      <c r="B254" s="3" t="s">
        <v>20</v>
      </c>
      <c r="C254" s="4">
        <v>2013</v>
      </c>
      <c r="D254" s="4">
        <v>1</v>
      </c>
      <c r="E254" s="3">
        <v>3</v>
      </c>
      <c r="F254" s="3">
        <v>36</v>
      </c>
      <c r="G254" s="3" t="s">
        <v>21</v>
      </c>
      <c r="H254">
        <v>120</v>
      </c>
      <c r="I254">
        <v>150</v>
      </c>
      <c r="J254">
        <v>5.1663128096249226E-2</v>
      </c>
      <c r="L254">
        <v>0.15397867893371081</v>
      </c>
      <c r="M254">
        <f t="shared" si="9"/>
        <v>0</v>
      </c>
      <c r="N254">
        <f t="shared" si="10"/>
        <v>0</v>
      </c>
      <c r="O254">
        <f t="shared" si="11"/>
        <v>0</v>
      </c>
    </row>
    <row r="255" spans="1:15" x14ac:dyDescent="0.25">
      <c r="A255" s="3" t="s">
        <v>19</v>
      </c>
      <c r="B255" s="3" t="s">
        <v>20</v>
      </c>
      <c r="C255" s="3">
        <v>2013</v>
      </c>
      <c r="D255" s="4">
        <v>9</v>
      </c>
      <c r="E255" s="3">
        <v>3</v>
      </c>
      <c r="F255" s="3">
        <v>37</v>
      </c>
      <c r="G255" s="3" t="s">
        <v>21</v>
      </c>
      <c r="H255">
        <v>120</v>
      </c>
      <c r="I255">
        <v>150</v>
      </c>
      <c r="J255">
        <v>5.5382928166697147E-2</v>
      </c>
      <c r="L255">
        <v>1.4226288405532201</v>
      </c>
      <c r="M255">
        <f t="shared" si="9"/>
        <v>0</v>
      </c>
      <c r="N255">
        <f t="shared" si="10"/>
        <v>0</v>
      </c>
      <c r="O255">
        <f t="shared" si="11"/>
        <v>0</v>
      </c>
    </row>
    <row r="256" spans="1:15" x14ac:dyDescent="0.25">
      <c r="A256" s="3" t="s">
        <v>19</v>
      </c>
      <c r="B256" s="3" t="s">
        <v>20</v>
      </c>
      <c r="C256" s="4">
        <v>2013</v>
      </c>
      <c r="D256" s="4">
        <v>3</v>
      </c>
      <c r="E256" s="3">
        <v>3</v>
      </c>
      <c r="F256" s="3">
        <v>38</v>
      </c>
      <c r="G256" s="3" t="s">
        <v>21</v>
      </c>
      <c r="H256">
        <v>120</v>
      </c>
      <c r="I256">
        <v>150</v>
      </c>
      <c r="J256">
        <v>0.13135220678740986</v>
      </c>
      <c r="L256">
        <v>2.3790519899185272</v>
      </c>
      <c r="M256">
        <f t="shared" si="9"/>
        <v>0</v>
      </c>
      <c r="N256">
        <f t="shared" si="10"/>
        <v>0</v>
      </c>
      <c r="O256">
        <f t="shared" si="11"/>
        <v>0</v>
      </c>
    </row>
    <row r="257" spans="1:15" x14ac:dyDescent="0.25">
      <c r="A257" s="3" t="s">
        <v>19</v>
      </c>
      <c r="B257" s="3" t="s">
        <v>20</v>
      </c>
      <c r="C257" s="4">
        <v>2013</v>
      </c>
      <c r="D257" s="4">
        <v>14</v>
      </c>
      <c r="E257" s="3">
        <v>3</v>
      </c>
      <c r="F257" s="3">
        <v>39</v>
      </c>
      <c r="G257" s="3" t="s">
        <v>21</v>
      </c>
      <c r="H257">
        <v>120</v>
      </c>
      <c r="I257">
        <v>150</v>
      </c>
      <c r="J257">
        <v>8.0157992565055833E-2</v>
      </c>
      <c r="L257">
        <v>0.57718285315985129</v>
      </c>
      <c r="M257">
        <f t="shared" si="9"/>
        <v>0</v>
      </c>
      <c r="N257">
        <f t="shared" si="10"/>
        <v>0</v>
      </c>
      <c r="O257">
        <f t="shared" si="11"/>
        <v>0</v>
      </c>
    </row>
    <row r="258" spans="1:15" x14ac:dyDescent="0.25">
      <c r="A258" s="3" t="s">
        <v>19</v>
      </c>
      <c r="B258" s="3" t="s">
        <v>20</v>
      </c>
      <c r="C258" s="4">
        <v>2013</v>
      </c>
      <c r="D258" s="4">
        <v>12</v>
      </c>
      <c r="E258" s="3">
        <v>3</v>
      </c>
      <c r="F258" s="3">
        <v>40</v>
      </c>
      <c r="G258" s="3" t="s">
        <v>21</v>
      </c>
      <c r="H258">
        <v>120</v>
      </c>
      <c r="I258">
        <v>150</v>
      </c>
      <c r="J258">
        <v>0.10978972768011039</v>
      </c>
      <c r="L258">
        <v>10.651305584281282</v>
      </c>
      <c r="M258">
        <f t="shared" ref="M258:M274" si="12">IF(I258=30, 1417, IF(I258=60, 1341, IF(I258=90, 1391, IF(I258=120, 1400, 0))))</f>
        <v>0</v>
      </c>
      <c r="N258">
        <f t="shared" si="10"/>
        <v>0</v>
      </c>
      <c r="O258">
        <f t="shared" si="11"/>
        <v>0</v>
      </c>
    </row>
    <row r="259" spans="1:15" x14ac:dyDescent="0.25">
      <c r="A259" s="3" t="s">
        <v>19</v>
      </c>
      <c r="B259" s="3" t="s">
        <v>20</v>
      </c>
      <c r="C259" s="4">
        <v>2013</v>
      </c>
      <c r="D259" s="4">
        <v>11</v>
      </c>
      <c r="E259" s="3">
        <v>3</v>
      </c>
      <c r="F259" s="3">
        <v>41</v>
      </c>
      <c r="G259" s="3" t="s">
        <v>21</v>
      </c>
      <c r="H259">
        <v>120</v>
      </c>
      <c r="I259">
        <v>150</v>
      </c>
      <c r="J259">
        <v>7.0792520035618714E-2</v>
      </c>
      <c r="L259">
        <v>0.28508972246957548</v>
      </c>
      <c r="M259">
        <f t="shared" si="12"/>
        <v>0</v>
      </c>
      <c r="N259">
        <f t="shared" ref="N259:N274" si="13">M259*3000*K259*(1/1000000)</f>
        <v>0</v>
      </c>
      <c r="O259">
        <f t="shared" ref="O259:O274" si="14">$M259*3000*L259*(1/1000000)</f>
        <v>0</v>
      </c>
    </row>
    <row r="260" spans="1:15" x14ac:dyDescent="0.25">
      <c r="A260" s="3" t="s">
        <v>19</v>
      </c>
      <c r="B260" s="3" t="s">
        <v>20</v>
      </c>
      <c r="C260" s="4">
        <v>2013</v>
      </c>
      <c r="D260" s="4">
        <v>13</v>
      </c>
      <c r="E260" s="3">
        <v>3</v>
      </c>
      <c r="F260" s="3">
        <v>42</v>
      </c>
      <c r="G260" s="3" t="s">
        <v>21</v>
      </c>
      <c r="H260">
        <v>120</v>
      </c>
      <c r="I260">
        <v>150</v>
      </c>
      <c r="J260">
        <v>8.7921591236667554E-2</v>
      </c>
      <c r="L260">
        <v>0.80880106658979511</v>
      </c>
      <c r="M260">
        <f t="shared" si="12"/>
        <v>0</v>
      </c>
      <c r="N260">
        <f t="shared" si="13"/>
        <v>0</v>
      </c>
      <c r="O260">
        <f t="shared" si="14"/>
        <v>0</v>
      </c>
    </row>
    <row r="261" spans="1:15" x14ac:dyDescent="0.25">
      <c r="A261" s="3" t="s">
        <v>19</v>
      </c>
      <c r="B261" s="3" t="s">
        <v>20</v>
      </c>
      <c r="C261" s="4">
        <v>2013</v>
      </c>
      <c r="D261" s="4">
        <v>2</v>
      </c>
      <c r="E261" s="3">
        <v>4</v>
      </c>
      <c r="F261" s="3">
        <v>43</v>
      </c>
      <c r="G261" s="3" t="s">
        <v>21</v>
      </c>
      <c r="H261">
        <v>120</v>
      </c>
      <c r="I261">
        <v>150</v>
      </c>
      <c r="J261">
        <v>5.2657122057752838E-2</v>
      </c>
      <c r="L261">
        <v>3.7063382674108216</v>
      </c>
      <c r="M261">
        <f t="shared" si="12"/>
        <v>0</v>
      </c>
      <c r="N261">
        <f t="shared" si="13"/>
        <v>0</v>
      </c>
      <c r="O261">
        <f t="shared" si="14"/>
        <v>0</v>
      </c>
    </row>
    <row r="262" spans="1:15" x14ac:dyDescent="0.25">
      <c r="A262" s="3" t="s">
        <v>19</v>
      </c>
      <c r="B262" s="3" t="s">
        <v>20</v>
      </c>
      <c r="C262" s="4">
        <v>2013</v>
      </c>
      <c r="D262" s="4">
        <v>4</v>
      </c>
      <c r="E262" s="3">
        <v>4</v>
      </c>
      <c r="F262" s="3">
        <v>44</v>
      </c>
      <c r="G262" s="3" t="s">
        <v>21</v>
      </c>
      <c r="H262">
        <v>120</v>
      </c>
      <c r="I262">
        <v>150</v>
      </c>
      <c r="J262">
        <v>5.1854888296782149E-2</v>
      </c>
      <c r="L262">
        <v>0.17206184327389495</v>
      </c>
      <c r="M262">
        <f t="shared" si="12"/>
        <v>0</v>
      </c>
      <c r="N262">
        <f t="shared" si="13"/>
        <v>0</v>
      </c>
      <c r="O262">
        <f t="shared" si="14"/>
        <v>0</v>
      </c>
    </row>
    <row r="263" spans="1:15" x14ac:dyDescent="0.25">
      <c r="A263" s="3" t="s">
        <v>19</v>
      </c>
      <c r="B263" s="3" t="s">
        <v>20</v>
      </c>
      <c r="C263" s="4">
        <v>2013</v>
      </c>
      <c r="D263" s="4">
        <v>8</v>
      </c>
      <c r="E263" s="3">
        <v>4</v>
      </c>
      <c r="F263" s="3">
        <v>45</v>
      </c>
      <c r="G263" s="3" t="s">
        <v>21</v>
      </c>
      <c r="H263">
        <v>120</v>
      </c>
      <c r="I263">
        <v>150</v>
      </c>
      <c r="J263">
        <v>9.421586165772225E-2</v>
      </c>
      <c r="L263">
        <v>0.43291032498509241</v>
      </c>
      <c r="M263">
        <f t="shared" si="12"/>
        <v>0</v>
      </c>
      <c r="N263">
        <f t="shared" si="13"/>
        <v>0</v>
      </c>
      <c r="O263">
        <f t="shared" si="14"/>
        <v>0</v>
      </c>
    </row>
    <row r="264" spans="1:15" x14ac:dyDescent="0.25">
      <c r="A264" s="3" t="s">
        <v>19</v>
      </c>
      <c r="B264" s="3" t="s">
        <v>20</v>
      </c>
      <c r="C264" s="4">
        <v>2013</v>
      </c>
      <c r="D264" s="4">
        <v>10</v>
      </c>
      <c r="E264" s="3">
        <v>4</v>
      </c>
      <c r="F264" s="3">
        <v>46</v>
      </c>
      <c r="G264" s="3" t="s">
        <v>21</v>
      </c>
      <c r="H264">
        <v>120</v>
      </c>
      <c r="I264">
        <v>150</v>
      </c>
      <c r="J264">
        <v>0.1094088259783515</v>
      </c>
      <c r="L264">
        <v>3.6104744934776583</v>
      </c>
      <c r="M264">
        <f t="shared" si="12"/>
        <v>0</v>
      </c>
      <c r="N264">
        <f t="shared" si="13"/>
        <v>0</v>
      </c>
      <c r="O264">
        <f t="shared" si="14"/>
        <v>0</v>
      </c>
    </row>
    <row r="265" spans="1:15" x14ac:dyDescent="0.25">
      <c r="A265" s="3" t="s">
        <v>19</v>
      </c>
      <c r="B265" s="3" t="s">
        <v>20</v>
      </c>
      <c r="C265" s="4">
        <v>2013</v>
      </c>
      <c r="D265" s="4">
        <v>7</v>
      </c>
      <c r="E265" s="3">
        <v>4</v>
      </c>
      <c r="F265" s="3">
        <v>47</v>
      </c>
      <c r="G265" s="3" t="s">
        <v>21</v>
      </c>
      <c r="H265">
        <v>120</v>
      </c>
      <c r="I265">
        <v>150</v>
      </c>
      <c r="J265">
        <v>7.0837642192347325E-2</v>
      </c>
      <c r="L265">
        <v>1.4505875482592208</v>
      </c>
      <c r="M265">
        <f t="shared" si="12"/>
        <v>0</v>
      </c>
      <c r="N265">
        <f t="shared" si="13"/>
        <v>0</v>
      </c>
      <c r="O265">
        <f t="shared" si="14"/>
        <v>0</v>
      </c>
    </row>
    <row r="266" spans="1:15" x14ac:dyDescent="0.25">
      <c r="A266" s="3" t="s">
        <v>19</v>
      </c>
      <c r="B266" s="3" t="s">
        <v>20</v>
      </c>
      <c r="C266" s="4">
        <v>2013</v>
      </c>
      <c r="D266" s="4">
        <v>5</v>
      </c>
      <c r="E266" s="3">
        <v>4</v>
      </c>
      <c r="F266" s="3">
        <v>48</v>
      </c>
      <c r="G266" s="3" t="s">
        <v>21</v>
      </c>
      <c r="H266">
        <v>120</v>
      </c>
      <c r="I266">
        <v>150</v>
      </c>
      <c r="J266">
        <v>5.8572647142450814E-2</v>
      </c>
      <c r="L266">
        <v>0.2173416704577765</v>
      </c>
      <c r="M266">
        <f t="shared" si="12"/>
        <v>0</v>
      </c>
      <c r="N266">
        <f t="shared" si="13"/>
        <v>0</v>
      </c>
      <c r="O266">
        <f t="shared" si="14"/>
        <v>0</v>
      </c>
    </row>
    <row r="267" spans="1:15" x14ac:dyDescent="0.25">
      <c r="A267" s="3" t="s">
        <v>19</v>
      </c>
      <c r="B267" s="3" t="s">
        <v>20</v>
      </c>
      <c r="C267" s="4">
        <v>2013</v>
      </c>
      <c r="D267" s="4">
        <v>3</v>
      </c>
      <c r="E267" s="3">
        <v>4</v>
      </c>
      <c r="F267" s="3">
        <v>49</v>
      </c>
      <c r="G267" s="3" t="s">
        <v>21</v>
      </c>
      <c r="H267">
        <v>120</v>
      </c>
      <c r="I267">
        <v>150</v>
      </c>
      <c r="J267">
        <v>0.11669749453505966</v>
      </c>
      <c r="L267">
        <v>5.0080839078526989</v>
      </c>
      <c r="M267">
        <f t="shared" si="12"/>
        <v>0</v>
      </c>
      <c r="N267">
        <f t="shared" si="13"/>
        <v>0</v>
      </c>
      <c r="O267">
        <f t="shared" si="14"/>
        <v>0</v>
      </c>
    </row>
    <row r="268" spans="1:15" x14ac:dyDescent="0.25">
      <c r="A268" s="3" t="s">
        <v>19</v>
      </c>
      <c r="B268" s="3" t="s">
        <v>20</v>
      </c>
      <c r="C268" s="4">
        <v>2013</v>
      </c>
      <c r="D268" s="4">
        <v>9</v>
      </c>
      <c r="E268" s="3">
        <v>4</v>
      </c>
      <c r="F268" s="3">
        <v>50</v>
      </c>
      <c r="G268" s="3" t="s">
        <v>21</v>
      </c>
      <c r="H268">
        <v>120</v>
      </c>
      <c r="I268">
        <v>150</v>
      </c>
      <c r="J268">
        <v>9.6407340398035571E-2</v>
      </c>
      <c r="L268">
        <v>7.5569294391315589</v>
      </c>
      <c r="M268">
        <f t="shared" si="12"/>
        <v>0</v>
      </c>
      <c r="N268">
        <f t="shared" si="13"/>
        <v>0</v>
      </c>
      <c r="O268">
        <f t="shared" si="14"/>
        <v>0</v>
      </c>
    </row>
    <row r="269" spans="1:15" x14ac:dyDescent="0.25">
      <c r="A269" s="3" t="s">
        <v>19</v>
      </c>
      <c r="B269" s="3" t="s">
        <v>20</v>
      </c>
      <c r="C269" s="4">
        <v>2013</v>
      </c>
      <c r="D269" s="4">
        <v>6</v>
      </c>
      <c r="E269" s="3">
        <v>4</v>
      </c>
      <c r="F269" s="3">
        <v>51</v>
      </c>
      <c r="G269" s="3" t="s">
        <v>21</v>
      </c>
      <c r="H269">
        <v>120</v>
      </c>
      <c r="I269">
        <v>150</v>
      </c>
      <c r="J269">
        <v>0.12578324437224417</v>
      </c>
      <c r="L269">
        <v>11.724919784172664</v>
      </c>
      <c r="M269">
        <f t="shared" si="12"/>
        <v>0</v>
      </c>
      <c r="N269">
        <f t="shared" si="13"/>
        <v>0</v>
      </c>
      <c r="O269">
        <f t="shared" si="14"/>
        <v>0</v>
      </c>
    </row>
    <row r="270" spans="1:15" x14ac:dyDescent="0.25">
      <c r="A270" s="3" t="s">
        <v>19</v>
      </c>
      <c r="B270" s="3" t="s">
        <v>20</v>
      </c>
      <c r="C270" s="4">
        <v>2013</v>
      </c>
      <c r="D270" s="4">
        <v>1</v>
      </c>
      <c r="E270" s="3">
        <v>4</v>
      </c>
      <c r="F270" s="3">
        <v>52</v>
      </c>
      <c r="G270" s="3" t="s">
        <v>21</v>
      </c>
      <c r="H270">
        <v>120</v>
      </c>
      <c r="I270">
        <v>150</v>
      </c>
      <c r="J270">
        <v>6.2234494477485282E-2</v>
      </c>
      <c r="L270">
        <v>0.22126882965165678</v>
      </c>
      <c r="M270">
        <f t="shared" si="12"/>
        <v>0</v>
      </c>
      <c r="N270">
        <f t="shared" si="13"/>
        <v>0</v>
      </c>
      <c r="O270">
        <f t="shared" si="14"/>
        <v>0</v>
      </c>
    </row>
    <row r="271" spans="1:15" x14ac:dyDescent="0.25">
      <c r="A271" s="3" t="s">
        <v>19</v>
      </c>
      <c r="B271" s="3" t="s">
        <v>20</v>
      </c>
      <c r="C271" s="4">
        <v>2013</v>
      </c>
      <c r="D271" s="4">
        <v>11</v>
      </c>
      <c r="E271" s="3">
        <v>4</v>
      </c>
      <c r="F271" s="3">
        <v>53</v>
      </c>
      <c r="G271" s="3" t="s">
        <v>21</v>
      </c>
      <c r="H271">
        <v>120</v>
      </c>
      <c r="I271">
        <v>150</v>
      </c>
      <c r="J271">
        <v>5.9408284023668594E-2</v>
      </c>
      <c r="L271">
        <v>0.17804965680473367</v>
      </c>
      <c r="M271">
        <f t="shared" si="12"/>
        <v>0</v>
      </c>
      <c r="N271">
        <f t="shared" si="13"/>
        <v>0</v>
      </c>
      <c r="O271">
        <f t="shared" si="14"/>
        <v>0</v>
      </c>
    </row>
    <row r="272" spans="1:15" x14ac:dyDescent="0.25">
      <c r="A272" s="3" t="s">
        <v>19</v>
      </c>
      <c r="B272" s="3" t="s">
        <v>20</v>
      </c>
      <c r="C272" s="4">
        <v>2013</v>
      </c>
      <c r="D272" s="4">
        <v>13</v>
      </c>
      <c r="E272" s="3">
        <v>4</v>
      </c>
      <c r="F272" s="3">
        <v>54</v>
      </c>
      <c r="G272" s="3" t="s">
        <v>21</v>
      </c>
      <c r="H272">
        <v>120</v>
      </c>
      <c r="I272">
        <v>150</v>
      </c>
      <c r="J272">
        <v>9.0136054421768738E-2</v>
      </c>
      <c r="L272">
        <v>1.4175051020408163</v>
      </c>
      <c r="M272">
        <f t="shared" si="12"/>
        <v>0</v>
      </c>
      <c r="N272">
        <f t="shared" si="13"/>
        <v>0</v>
      </c>
      <c r="O272">
        <f t="shared" si="14"/>
        <v>0</v>
      </c>
    </row>
    <row r="273" spans="1:15" x14ac:dyDescent="0.25">
      <c r="A273" s="3" t="s">
        <v>19</v>
      </c>
      <c r="B273" s="3" t="s">
        <v>20</v>
      </c>
      <c r="C273" s="4">
        <v>2013</v>
      </c>
      <c r="D273" s="4">
        <v>12</v>
      </c>
      <c r="E273" s="3">
        <v>4</v>
      </c>
      <c r="F273" s="3">
        <v>55</v>
      </c>
      <c r="G273" s="3" t="s">
        <v>21</v>
      </c>
      <c r="H273">
        <v>120</v>
      </c>
      <c r="I273">
        <v>150</v>
      </c>
      <c r="J273">
        <v>0.12356321839080464</v>
      </c>
      <c r="L273">
        <v>3.7960105363984686</v>
      </c>
      <c r="M273">
        <f t="shared" si="12"/>
        <v>0</v>
      </c>
      <c r="N273">
        <f t="shared" si="13"/>
        <v>0</v>
      </c>
      <c r="O273">
        <f t="shared" si="14"/>
        <v>0</v>
      </c>
    </row>
    <row r="274" spans="1:15" x14ac:dyDescent="0.25">
      <c r="D274" s="4"/>
      <c r="F274" s="3" t="s">
        <v>22</v>
      </c>
      <c r="M274">
        <f t="shared" si="12"/>
        <v>0</v>
      </c>
      <c r="N274">
        <f t="shared" si="13"/>
        <v>0</v>
      </c>
      <c r="O274">
        <f t="shared" si="14"/>
        <v>0</v>
      </c>
    </row>
    <row r="275" spans="1:15" x14ac:dyDescent="0.25">
      <c r="D275" s="4"/>
    </row>
    <row r="276" spans="1:15" x14ac:dyDescent="0.25">
      <c r="D276" s="4"/>
    </row>
    <row r="277" spans="1:15" x14ac:dyDescent="0.25">
      <c r="D277" s="4"/>
    </row>
    <row r="278" spans="1:15" x14ac:dyDescent="0.25">
      <c r="D278" s="4"/>
    </row>
    <row r="279" spans="1:15" x14ac:dyDescent="0.25">
      <c r="D279" s="4"/>
    </row>
    <row r="280" spans="1:15" x14ac:dyDescent="0.25">
      <c r="D280" s="4"/>
    </row>
    <row r="281" spans="1:15" x14ac:dyDescent="0.25">
      <c r="D281" s="4"/>
    </row>
  </sheetData>
  <autoFilter ref="A1:P274">
    <sortState ref="A2:P274">
      <sortCondition ref="H1:H274"/>
    </sortState>
  </autoFilter>
  <customSheetViews>
    <customSheetView guid="{E00C7B4A-2DE6-4C72-B5F0-D46CEE3049EE}">
      <pageMargins left="0.7" right="0.7" top="0.75" bottom="0.75" header="0.3" footer="0.3"/>
      <pageSetup orientation="landscape" r:id="rId1"/>
    </customSheetView>
    <customSheetView guid="{1ECECF3D-1771-49D7-8EA0-A0E1FCF17BEA}">
      <pageMargins left="0.7" right="0.7" top="0.75" bottom="0.75" header="0.3" footer="0.3"/>
      <pageSetup orientation="landscape" r:id="rId2"/>
    </customSheetView>
    <customSheetView guid="{2FEE2D00-CECB-4EB0-8C88-BE52B2393D0F}" scale="90">
      <selection activeCell="O5" sqref="O5"/>
      <pageMargins left="0.7" right="0.7" top="0.75" bottom="0.75" header="0.3" footer="0.3"/>
      <pageSetup orientation="landscape" r:id="rId3"/>
    </customSheetView>
    <customSheetView guid="{54718536-0C8F-4684-8F63-3BCB6208FE2F}" scale="110">
      <selection activeCell="Q10" sqref="Q10"/>
      <pageMargins left="0.7" right="0.7" top="0.75" bottom="0.75" header="0.3" footer="0.3"/>
      <pageSetup orientation="landscape" r:id="rId4"/>
    </customSheetView>
  </customSheetViews>
  <pageMargins left="0.7" right="0.7" top="0.75" bottom="0.75" header="0.3" footer="0.3"/>
  <pageSetup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91"/>
  <sheetViews>
    <sheetView tabSelected="1" zoomScale="90" zoomScaleNormal="170" workbookViewId="0">
      <selection activeCell="O11" sqref="O11"/>
    </sheetView>
  </sheetViews>
  <sheetFormatPr defaultRowHeight="15" x14ac:dyDescent="0.25"/>
  <cols>
    <col min="1" max="3" width="9.140625" style="3"/>
    <col min="4" max="5" width="10.42578125" style="3" customWidth="1"/>
    <col min="6" max="6" width="9.140625" style="3"/>
    <col min="7" max="7" width="22.140625" style="3" customWidth="1"/>
    <col min="8" max="8" width="11.85546875" style="14" customWidth="1"/>
    <col min="9" max="9" width="7" style="9" customWidth="1"/>
    <col min="10" max="10" width="8.140625" style="3" customWidth="1"/>
    <col min="11" max="11" width="16.28515625" style="14" customWidth="1"/>
    <col min="12" max="12" width="16.42578125" style="4" customWidth="1"/>
    <col min="13" max="13" width="9.42578125" style="4" customWidth="1"/>
    <col min="14" max="15" width="8.28515625" style="4" customWidth="1"/>
    <col min="16" max="17" width="9.140625" style="3" customWidth="1"/>
    <col min="18" max="18" width="15.5703125" style="3" customWidth="1"/>
    <col min="19" max="19" width="9.140625" style="3" customWidth="1"/>
    <col min="20" max="20" width="13.5703125" style="3" customWidth="1"/>
    <col min="21" max="22" width="9.140625" style="3" customWidth="1"/>
    <col min="23" max="16384" width="9.140625" style="3"/>
  </cols>
  <sheetData>
    <row r="1" spans="1:23" s="2" customFormat="1" ht="135" x14ac:dyDescent="0.25">
      <c r="A1" s="2" t="s">
        <v>7</v>
      </c>
      <c r="B1" s="2" t="s">
        <v>4</v>
      </c>
      <c r="C1" s="2" t="s">
        <v>6</v>
      </c>
      <c r="D1" s="2" t="s">
        <v>3</v>
      </c>
      <c r="E1" s="2" t="s">
        <v>8</v>
      </c>
      <c r="F1" s="2" t="s">
        <v>1</v>
      </c>
      <c r="G1" s="2" t="s">
        <v>5</v>
      </c>
      <c r="H1" s="12" t="s">
        <v>0</v>
      </c>
      <c r="I1" s="10" t="s">
        <v>23</v>
      </c>
      <c r="J1" s="2" t="s">
        <v>24</v>
      </c>
      <c r="K1" s="12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2" t="s">
        <v>30</v>
      </c>
      <c r="Q1" s="2" t="s">
        <v>31</v>
      </c>
      <c r="R1" s="2" t="s">
        <v>36</v>
      </c>
      <c r="S1" s="2" t="s">
        <v>32</v>
      </c>
      <c r="T1" s="2" t="s">
        <v>33</v>
      </c>
      <c r="U1" s="2" t="s">
        <v>34</v>
      </c>
      <c r="V1" s="2" t="s">
        <v>35</v>
      </c>
      <c r="W1" s="2" t="s">
        <v>48</v>
      </c>
    </row>
    <row r="2" spans="1:23" x14ac:dyDescent="0.25">
      <c r="A2" s="3" t="s">
        <v>19</v>
      </c>
      <c r="B2" s="3" t="s">
        <v>20</v>
      </c>
      <c r="C2" s="4">
        <v>2013</v>
      </c>
      <c r="D2" s="4">
        <v>5.0999999999999996</v>
      </c>
      <c r="E2" s="4">
        <v>1</v>
      </c>
      <c r="F2" s="5">
        <v>1.1000000000000001</v>
      </c>
      <c r="G2" s="4" t="s">
        <v>29</v>
      </c>
      <c r="H2" s="13">
        <v>41500</v>
      </c>
      <c r="I2" s="11">
        <v>0.39363749575455687</v>
      </c>
      <c r="J2" s="4">
        <v>163</v>
      </c>
      <c r="L2" s="4">
        <v>434.82</v>
      </c>
      <c r="M2" s="4">
        <v>22.953000000000003</v>
      </c>
      <c r="N2" s="4">
        <v>441.86</v>
      </c>
      <c r="O2" s="4">
        <v>7.3284000000000002</v>
      </c>
      <c r="R2" s="3">
        <v>121.26625104249507</v>
      </c>
      <c r="S2" s="3">
        <v>56.04</v>
      </c>
      <c r="U2" s="3">
        <f t="shared" ref="U2:U40" si="0">(K2*M2)/1000</f>
        <v>0</v>
      </c>
      <c r="V2" s="3">
        <f t="shared" ref="V2:V40" si="1">((K2/I2)*(1-I2)*O2/1000)+U2</f>
        <v>0</v>
      </c>
      <c r="W2" s="3">
        <v>61.182685821247944</v>
      </c>
    </row>
    <row r="3" spans="1:23" x14ac:dyDescent="0.25">
      <c r="A3" s="3" t="s">
        <v>19</v>
      </c>
      <c r="B3" s="3" t="s">
        <v>20</v>
      </c>
      <c r="C3" s="4">
        <v>2013</v>
      </c>
      <c r="D3" s="4">
        <v>5.2</v>
      </c>
      <c r="E3" s="4">
        <v>1</v>
      </c>
      <c r="F3" s="5">
        <v>1.2</v>
      </c>
      <c r="G3" s="4" t="s">
        <v>29</v>
      </c>
      <c r="H3" s="13">
        <v>41500</v>
      </c>
      <c r="I3" s="11">
        <v>0.50633907493223751</v>
      </c>
      <c r="J3" s="4">
        <v>63</v>
      </c>
      <c r="L3" s="4">
        <v>433.24</v>
      </c>
      <c r="M3" s="4">
        <v>19.452999999999999</v>
      </c>
      <c r="N3" s="4">
        <v>453.96000000000004</v>
      </c>
      <c r="O3" s="4">
        <v>3.5288999999999997</v>
      </c>
      <c r="R3" s="3">
        <v>121.26625104249507</v>
      </c>
      <c r="S3" s="3">
        <v>56.04</v>
      </c>
      <c r="U3" s="3">
        <f t="shared" si="0"/>
        <v>0</v>
      </c>
      <c r="V3" s="3">
        <f t="shared" si="1"/>
        <v>0</v>
      </c>
      <c r="W3" s="3">
        <v>61.182685821247944</v>
      </c>
    </row>
    <row r="4" spans="1:23" x14ac:dyDescent="0.25">
      <c r="A4" s="3" t="s">
        <v>19</v>
      </c>
      <c r="B4" s="3" t="s">
        <v>20</v>
      </c>
      <c r="C4" s="4">
        <v>2013</v>
      </c>
      <c r="D4" s="4">
        <v>7</v>
      </c>
      <c r="E4" s="4">
        <v>1</v>
      </c>
      <c r="F4" s="5">
        <v>2</v>
      </c>
      <c r="G4" s="4" t="s">
        <v>25</v>
      </c>
      <c r="H4" s="13">
        <v>41500</v>
      </c>
      <c r="I4" s="11">
        <v>0.46005393856607474</v>
      </c>
      <c r="J4" s="4">
        <v>134</v>
      </c>
      <c r="L4" s="4">
        <v>437.25</v>
      </c>
      <c r="M4" s="4">
        <v>23.231000000000002</v>
      </c>
      <c r="N4" s="4">
        <v>457.56</v>
      </c>
      <c r="O4" s="4">
        <v>4.9600999999999997</v>
      </c>
      <c r="R4" s="3">
        <v>53.435830369513965</v>
      </c>
      <c r="S4" s="3">
        <v>44.834000000000003</v>
      </c>
      <c r="U4" s="3">
        <f t="shared" si="0"/>
        <v>0</v>
      </c>
      <c r="V4" s="3">
        <f t="shared" si="1"/>
        <v>0</v>
      </c>
      <c r="W4" s="3">
        <v>56.485899548503291</v>
      </c>
    </row>
    <row r="5" spans="1:23" x14ac:dyDescent="0.25">
      <c r="A5" s="3" t="s">
        <v>19</v>
      </c>
      <c r="B5" s="3" t="s">
        <v>20</v>
      </c>
      <c r="C5" s="4">
        <v>2013</v>
      </c>
      <c r="D5" s="4">
        <v>9</v>
      </c>
      <c r="E5" s="4">
        <v>1</v>
      </c>
      <c r="F5" s="5">
        <v>3</v>
      </c>
      <c r="G5" s="4" t="s">
        <v>26</v>
      </c>
      <c r="H5" s="13">
        <v>41500</v>
      </c>
      <c r="I5" s="11">
        <v>0.42925986066733024</v>
      </c>
      <c r="J5" s="4">
        <v>84</v>
      </c>
      <c r="L5" s="4">
        <v>435.81000000000006</v>
      </c>
      <c r="M5" s="4">
        <v>22.248999999999999</v>
      </c>
      <c r="N5" s="4">
        <v>451.75</v>
      </c>
      <c r="O5" s="4">
        <v>5.556</v>
      </c>
      <c r="R5" s="3">
        <v>37.969365518312898</v>
      </c>
      <c r="S5" s="3">
        <v>44.834000000000003</v>
      </c>
      <c r="U5" s="3">
        <f t="shared" si="0"/>
        <v>0</v>
      </c>
      <c r="V5" s="3">
        <f t="shared" si="1"/>
        <v>0</v>
      </c>
      <c r="W5" s="3">
        <v>60.034124657323126</v>
      </c>
    </row>
    <row r="6" spans="1:23" x14ac:dyDescent="0.25">
      <c r="A6" s="3" t="s">
        <v>19</v>
      </c>
      <c r="B6" s="3" t="s">
        <v>20</v>
      </c>
      <c r="C6" s="4">
        <v>2013</v>
      </c>
      <c r="D6" s="4">
        <v>13</v>
      </c>
      <c r="E6" s="4">
        <v>1</v>
      </c>
      <c r="F6" s="5">
        <v>5</v>
      </c>
      <c r="G6" s="4" t="s">
        <v>25</v>
      </c>
      <c r="H6" s="13">
        <v>41500</v>
      </c>
      <c r="I6" s="11">
        <v>0.42149269494807251</v>
      </c>
      <c r="J6" s="4">
        <v>94</v>
      </c>
      <c r="L6" s="4">
        <v>437.29999999999995</v>
      </c>
      <c r="M6" s="4">
        <v>24.009</v>
      </c>
      <c r="N6" s="4">
        <v>444.78999999999996</v>
      </c>
      <c r="O6" s="4">
        <v>7.2286999999999999</v>
      </c>
      <c r="R6" s="3">
        <v>37.768586910969262</v>
      </c>
      <c r="S6" s="3">
        <v>44.834000000000003</v>
      </c>
      <c r="U6" s="3">
        <f t="shared" si="0"/>
        <v>0</v>
      </c>
      <c r="V6" s="3">
        <f t="shared" si="1"/>
        <v>0</v>
      </c>
      <c r="W6" s="3">
        <v>45.439869008194911</v>
      </c>
    </row>
    <row r="7" spans="1:23" x14ac:dyDescent="0.25">
      <c r="A7" s="3" t="s">
        <v>19</v>
      </c>
      <c r="B7" s="3" t="s">
        <v>20</v>
      </c>
      <c r="C7" s="4">
        <v>2013</v>
      </c>
      <c r="D7" s="4">
        <v>11</v>
      </c>
      <c r="E7" s="4">
        <v>1</v>
      </c>
      <c r="F7" s="5">
        <v>6</v>
      </c>
      <c r="G7" s="4" t="s">
        <v>27</v>
      </c>
      <c r="H7" s="13">
        <v>41500</v>
      </c>
      <c r="I7" s="11">
        <v>0.36559299391420513</v>
      </c>
      <c r="J7" s="4">
        <v>131</v>
      </c>
      <c r="L7" s="4">
        <v>438.88</v>
      </c>
      <c r="M7" s="4">
        <v>24.404</v>
      </c>
      <c r="N7" s="4">
        <v>462.16</v>
      </c>
      <c r="O7" s="4">
        <v>7.6354999999999995</v>
      </c>
      <c r="R7" s="3">
        <v>32.154213716793834</v>
      </c>
      <c r="S7" s="3">
        <v>56.04</v>
      </c>
      <c r="U7" s="3">
        <f t="shared" si="0"/>
        <v>0</v>
      </c>
      <c r="V7" s="3">
        <f t="shared" si="1"/>
        <v>0</v>
      </c>
      <c r="W7" s="3">
        <v>36.386147189920877</v>
      </c>
    </row>
    <row r="8" spans="1:23" x14ac:dyDescent="0.25">
      <c r="A8" s="3" t="s">
        <v>19</v>
      </c>
      <c r="B8" s="3" t="s">
        <v>20</v>
      </c>
      <c r="C8" s="4">
        <v>2013</v>
      </c>
      <c r="D8" s="4">
        <v>14</v>
      </c>
      <c r="E8" s="4">
        <v>1</v>
      </c>
      <c r="F8" s="5">
        <v>8</v>
      </c>
      <c r="G8" s="4" t="s">
        <v>28</v>
      </c>
      <c r="H8" s="13">
        <v>41500</v>
      </c>
      <c r="I8" s="11">
        <v>0.32730711464649276</v>
      </c>
      <c r="J8" s="4">
        <v>106</v>
      </c>
      <c r="L8" s="4">
        <v>442.93999999999994</v>
      </c>
      <c r="M8" s="4">
        <v>24.093</v>
      </c>
      <c r="N8" s="4">
        <v>447.09000000000003</v>
      </c>
      <c r="O8" s="4">
        <v>10.072000000000001</v>
      </c>
      <c r="R8" s="3">
        <v>30.929553138718774</v>
      </c>
      <c r="S8" s="3">
        <v>44.834000000000003</v>
      </c>
      <c r="U8" s="3">
        <f t="shared" si="0"/>
        <v>0</v>
      </c>
      <c r="V8" s="3">
        <f t="shared" si="1"/>
        <v>0</v>
      </c>
      <c r="W8" s="3">
        <v>23.162460942435871</v>
      </c>
    </row>
    <row r="9" spans="1:23" x14ac:dyDescent="0.25">
      <c r="A9" s="3" t="s">
        <v>19</v>
      </c>
      <c r="B9" s="3" t="s">
        <v>20</v>
      </c>
      <c r="C9" s="4">
        <v>2013</v>
      </c>
      <c r="D9" s="4">
        <v>4</v>
      </c>
      <c r="E9" s="4">
        <v>1</v>
      </c>
      <c r="F9" s="5">
        <v>10</v>
      </c>
      <c r="G9" s="4" t="s">
        <v>27</v>
      </c>
      <c r="H9" s="13">
        <v>41500</v>
      </c>
      <c r="I9" s="11">
        <v>0.45244530244530251</v>
      </c>
      <c r="J9" s="4">
        <v>143</v>
      </c>
      <c r="L9" s="4">
        <v>439.78999999999996</v>
      </c>
      <c r="M9" s="4">
        <v>25.577000000000002</v>
      </c>
      <c r="N9" s="4">
        <v>421.28</v>
      </c>
      <c r="O9" s="4">
        <v>6.3685</v>
      </c>
      <c r="R9" s="3">
        <v>66.596158114160247</v>
      </c>
      <c r="S9" s="3">
        <v>56.04</v>
      </c>
      <c r="U9" s="3">
        <f t="shared" si="0"/>
        <v>0</v>
      </c>
      <c r="V9" s="3">
        <f t="shared" si="1"/>
        <v>0</v>
      </c>
      <c r="W9" s="3">
        <v>15.809352792928854</v>
      </c>
    </row>
    <row r="10" spans="1:23" x14ac:dyDescent="0.25">
      <c r="A10" s="3" t="s">
        <v>19</v>
      </c>
      <c r="B10" s="3" t="s">
        <v>20</v>
      </c>
      <c r="C10" s="4">
        <v>2013</v>
      </c>
      <c r="D10" s="4">
        <v>8</v>
      </c>
      <c r="E10" s="4">
        <v>1</v>
      </c>
      <c r="F10" s="5">
        <v>12</v>
      </c>
      <c r="G10" s="4" t="s">
        <v>25</v>
      </c>
      <c r="H10" s="13">
        <v>41500</v>
      </c>
      <c r="I10" s="11">
        <v>0.39854105082483077</v>
      </c>
      <c r="J10" s="4">
        <v>89</v>
      </c>
      <c r="L10" s="4">
        <v>437.78</v>
      </c>
      <c r="M10" s="4">
        <v>24.116</v>
      </c>
      <c r="N10" s="4">
        <v>446.5</v>
      </c>
      <c r="O10" s="4">
        <v>8.9258000000000006</v>
      </c>
      <c r="R10" s="3">
        <v>35.23944440044675</v>
      </c>
      <c r="S10" s="3">
        <v>44.834000000000003</v>
      </c>
      <c r="U10" s="3">
        <f t="shared" si="0"/>
        <v>0</v>
      </c>
      <c r="V10" s="3">
        <f t="shared" si="1"/>
        <v>0</v>
      </c>
      <c r="W10" s="3">
        <v>98.743009009621289</v>
      </c>
    </row>
    <row r="11" spans="1:23" x14ac:dyDescent="0.25">
      <c r="A11" s="3" t="s">
        <v>19</v>
      </c>
      <c r="B11" s="3" t="s">
        <v>20</v>
      </c>
      <c r="C11" s="4">
        <v>2013</v>
      </c>
      <c r="D11" s="4">
        <v>1</v>
      </c>
      <c r="E11" s="4">
        <v>1</v>
      </c>
      <c r="F11" s="5">
        <v>13</v>
      </c>
      <c r="G11" s="4" t="s">
        <v>27</v>
      </c>
      <c r="H11" s="13">
        <v>41500</v>
      </c>
      <c r="I11" s="11">
        <v>0.41647972389991367</v>
      </c>
      <c r="J11" s="4">
        <v>133</v>
      </c>
      <c r="L11" s="4">
        <v>438.76</v>
      </c>
      <c r="M11" s="4">
        <v>23.595000000000002</v>
      </c>
      <c r="N11" s="4">
        <v>453.05999999999995</v>
      </c>
      <c r="O11" s="4">
        <v>5.9523000000000001</v>
      </c>
      <c r="R11" s="3">
        <v>60.210231449266821</v>
      </c>
      <c r="S11" s="3">
        <v>56.04</v>
      </c>
      <c r="U11" s="3">
        <f t="shared" si="0"/>
        <v>0</v>
      </c>
      <c r="V11" s="3">
        <f t="shared" si="1"/>
        <v>0</v>
      </c>
      <c r="W11" s="3">
        <v>20.703516439770119</v>
      </c>
    </row>
    <row r="12" spans="1:23" x14ac:dyDescent="0.25">
      <c r="A12" s="3" t="s">
        <v>19</v>
      </c>
      <c r="B12" s="3" t="s">
        <v>20</v>
      </c>
      <c r="C12" s="4">
        <v>2013</v>
      </c>
      <c r="D12" s="4">
        <v>9</v>
      </c>
      <c r="E12" s="4">
        <v>2</v>
      </c>
      <c r="F12" s="5">
        <v>16</v>
      </c>
      <c r="G12" s="4" t="s">
        <v>26</v>
      </c>
      <c r="H12" s="13">
        <v>41500</v>
      </c>
      <c r="I12" s="11">
        <v>0.48301922892949395</v>
      </c>
      <c r="J12" s="4">
        <v>100</v>
      </c>
      <c r="L12" s="4">
        <v>437.26</v>
      </c>
      <c r="M12" s="4">
        <v>23.483999999999998</v>
      </c>
      <c r="N12" s="4">
        <v>446.64</v>
      </c>
      <c r="O12" s="4">
        <v>9.2357999999999993</v>
      </c>
      <c r="R12" s="3">
        <v>39.721115832958567</v>
      </c>
      <c r="S12" s="3">
        <v>44.834000000000003</v>
      </c>
      <c r="U12" s="3">
        <f t="shared" si="0"/>
        <v>0</v>
      </c>
      <c r="V12" s="3">
        <f t="shared" si="1"/>
        <v>0</v>
      </c>
      <c r="W12" s="3">
        <v>58.909628420243223</v>
      </c>
    </row>
    <row r="13" spans="1:23" x14ac:dyDescent="0.25">
      <c r="A13" s="3" t="s">
        <v>19</v>
      </c>
      <c r="B13" s="3" t="s">
        <v>20</v>
      </c>
      <c r="C13" s="4">
        <v>2013</v>
      </c>
      <c r="D13" s="4">
        <v>1</v>
      </c>
      <c r="E13" s="4">
        <v>2</v>
      </c>
      <c r="F13" s="5">
        <v>18</v>
      </c>
      <c r="G13" s="4" t="s">
        <v>27</v>
      </c>
      <c r="H13" s="13">
        <v>41500</v>
      </c>
      <c r="I13" s="11">
        <v>0.44134805457788917</v>
      </c>
      <c r="J13" s="4">
        <v>164</v>
      </c>
      <c r="L13" s="4">
        <v>439.20000000000005</v>
      </c>
      <c r="M13" s="4">
        <v>23.372</v>
      </c>
      <c r="N13" s="4">
        <v>463.26</v>
      </c>
      <c r="O13" s="4">
        <v>6.7727000000000004</v>
      </c>
      <c r="R13" s="3">
        <v>118.29942920410633</v>
      </c>
      <c r="S13" s="3">
        <v>56.04</v>
      </c>
      <c r="U13" s="3">
        <f t="shared" si="0"/>
        <v>0</v>
      </c>
      <c r="V13" s="3">
        <f t="shared" si="1"/>
        <v>0</v>
      </c>
      <c r="W13" s="3">
        <v>11.405079462269631</v>
      </c>
    </row>
    <row r="14" spans="1:23" x14ac:dyDescent="0.25">
      <c r="A14" s="3" t="s">
        <v>19</v>
      </c>
      <c r="B14" s="3" t="s">
        <v>20</v>
      </c>
      <c r="C14" s="4">
        <v>2013</v>
      </c>
      <c r="D14" s="4">
        <v>7</v>
      </c>
      <c r="E14" s="4">
        <v>2</v>
      </c>
      <c r="F14" s="5">
        <v>19</v>
      </c>
      <c r="G14" s="4" t="s">
        <v>25</v>
      </c>
      <c r="H14" s="13">
        <v>41500</v>
      </c>
      <c r="I14" s="11">
        <v>0.47877412778271017</v>
      </c>
      <c r="J14" s="4">
        <v>133</v>
      </c>
      <c r="L14" s="4">
        <v>436.91</v>
      </c>
      <c r="M14" s="4">
        <v>22.026</v>
      </c>
      <c r="N14" s="4">
        <v>452.76000000000005</v>
      </c>
      <c r="O14" s="4">
        <v>4.5760000000000005</v>
      </c>
      <c r="R14" s="3">
        <v>42.526021789549596</v>
      </c>
      <c r="S14" s="3">
        <v>44.834000000000003</v>
      </c>
      <c r="U14" s="3">
        <f t="shared" si="0"/>
        <v>0</v>
      </c>
      <c r="V14" s="3">
        <f t="shared" si="1"/>
        <v>0</v>
      </c>
      <c r="W14" s="3">
        <v>23.971042977375856</v>
      </c>
    </row>
    <row r="15" spans="1:23" x14ac:dyDescent="0.25">
      <c r="A15" s="3" t="s">
        <v>19</v>
      </c>
      <c r="B15" s="3" t="s">
        <v>20</v>
      </c>
      <c r="C15" s="4">
        <v>2013</v>
      </c>
      <c r="D15" s="4">
        <v>5.0999999999999996</v>
      </c>
      <c r="E15" s="4">
        <v>2</v>
      </c>
      <c r="F15" s="5">
        <v>20.100000000000001</v>
      </c>
      <c r="G15" s="4" t="s">
        <v>29</v>
      </c>
      <c r="H15" s="13">
        <v>41500</v>
      </c>
      <c r="I15" s="11">
        <v>0.45805345483583076</v>
      </c>
      <c r="J15" s="4">
        <v>110</v>
      </c>
      <c r="L15" s="4">
        <v>440.53</v>
      </c>
      <c r="M15" s="4">
        <v>24.018000000000001</v>
      </c>
      <c r="N15" s="4">
        <v>445.71</v>
      </c>
      <c r="O15" s="4">
        <v>6.1697000000000006</v>
      </c>
      <c r="R15" s="3">
        <v>68.989472923117489</v>
      </c>
      <c r="S15" s="3">
        <v>56.04</v>
      </c>
      <c r="U15" s="3">
        <f t="shared" si="0"/>
        <v>0</v>
      </c>
      <c r="V15" s="3">
        <f t="shared" si="1"/>
        <v>0</v>
      </c>
      <c r="W15" s="3">
        <v>46.561398929337827</v>
      </c>
    </row>
    <row r="16" spans="1:23" x14ac:dyDescent="0.25">
      <c r="A16" s="3" t="s">
        <v>19</v>
      </c>
      <c r="B16" s="3" t="s">
        <v>20</v>
      </c>
      <c r="C16" s="4">
        <v>2013</v>
      </c>
      <c r="D16" s="4">
        <v>5.2</v>
      </c>
      <c r="E16" s="4">
        <v>2</v>
      </c>
      <c r="F16" s="5">
        <v>20.2</v>
      </c>
      <c r="G16" s="4" t="s">
        <v>29</v>
      </c>
      <c r="H16" s="13">
        <v>41500</v>
      </c>
      <c r="I16" s="11">
        <v>0.51215313844784083</v>
      </c>
      <c r="J16" s="4">
        <v>89</v>
      </c>
      <c r="L16" s="4">
        <v>433.89000000000004</v>
      </c>
      <c r="M16" s="4">
        <v>20.125</v>
      </c>
      <c r="N16" s="4">
        <v>444.34</v>
      </c>
      <c r="O16" s="4">
        <v>2.6086999999999998</v>
      </c>
      <c r="R16" s="3">
        <v>68.989472923117489</v>
      </c>
      <c r="S16" s="3">
        <v>56.04</v>
      </c>
      <c r="U16" s="3">
        <f t="shared" si="0"/>
        <v>0</v>
      </c>
      <c r="V16" s="3">
        <f t="shared" si="1"/>
        <v>0</v>
      </c>
      <c r="W16" s="3">
        <v>46.561398929337827</v>
      </c>
    </row>
    <row r="17" spans="1:23" x14ac:dyDescent="0.25">
      <c r="A17" s="3" t="s">
        <v>19</v>
      </c>
      <c r="B17" s="3" t="s">
        <v>20</v>
      </c>
      <c r="C17" s="4">
        <v>2013</v>
      </c>
      <c r="D17" s="4">
        <v>13</v>
      </c>
      <c r="E17" s="4">
        <v>2</v>
      </c>
      <c r="F17" s="5">
        <v>21</v>
      </c>
      <c r="G17" s="4" t="s">
        <v>25</v>
      </c>
      <c r="H17" s="13">
        <v>41500</v>
      </c>
      <c r="I17" s="11">
        <v>0.47387203670660205</v>
      </c>
      <c r="J17" s="4">
        <v>109</v>
      </c>
      <c r="L17" s="4">
        <v>440.07</v>
      </c>
      <c r="M17" s="4">
        <v>22.671999999999997</v>
      </c>
      <c r="N17" s="4">
        <v>450.72</v>
      </c>
      <c r="O17" s="4">
        <v>7.5263</v>
      </c>
      <c r="R17" s="3">
        <v>96.959651006423002</v>
      </c>
      <c r="S17" s="3">
        <v>44.834000000000003</v>
      </c>
      <c r="U17" s="3">
        <f t="shared" si="0"/>
        <v>0</v>
      </c>
      <c r="V17" s="3">
        <f t="shared" si="1"/>
        <v>0</v>
      </c>
      <c r="W17" s="3">
        <v>64.347842639220573</v>
      </c>
    </row>
    <row r="18" spans="1:23" x14ac:dyDescent="0.25">
      <c r="A18" s="3" t="s">
        <v>19</v>
      </c>
      <c r="B18" s="3" t="s">
        <v>20</v>
      </c>
      <c r="C18" s="4">
        <v>2013</v>
      </c>
      <c r="D18" s="4">
        <v>11</v>
      </c>
      <c r="E18" s="4">
        <v>2</v>
      </c>
      <c r="F18" s="5">
        <v>22</v>
      </c>
      <c r="G18" s="4" t="s">
        <v>27</v>
      </c>
      <c r="H18" s="13">
        <v>41500</v>
      </c>
      <c r="I18" s="11">
        <v>0.43464299206649037</v>
      </c>
      <c r="J18" s="4">
        <v>73</v>
      </c>
      <c r="L18" s="4">
        <v>439.87</v>
      </c>
      <c r="M18" s="4">
        <v>23.603000000000002</v>
      </c>
      <c r="N18" s="4">
        <v>462.61</v>
      </c>
      <c r="O18" s="4">
        <v>6.8151999999999999</v>
      </c>
      <c r="R18" s="3">
        <v>47.0803905041099</v>
      </c>
      <c r="S18" s="3">
        <v>56.04</v>
      </c>
      <c r="U18" s="3">
        <f t="shared" si="0"/>
        <v>0</v>
      </c>
      <c r="V18" s="3">
        <f t="shared" si="1"/>
        <v>0</v>
      </c>
      <c r="W18" s="3">
        <v>21.557212244334053</v>
      </c>
    </row>
    <row r="19" spans="1:23" x14ac:dyDescent="0.25">
      <c r="A19" s="3" t="s">
        <v>19</v>
      </c>
      <c r="B19" s="3" t="s">
        <v>20</v>
      </c>
      <c r="C19" s="4">
        <v>2013</v>
      </c>
      <c r="D19" s="4">
        <v>4</v>
      </c>
      <c r="E19" s="4">
        <v>2</v>
      </c>
      <c r="F19" s="5">
        <v>23</v>
      </c>
      <c r="G19" s="4" t="s">
        <v>27</v>
      </c>
      <c r="H19" s="13">
        <v>41500</v>
      </c>
      <c r="I19" s="11">
        <v>0.35733837991281125</v>
      </c>
      <c r="J19" s="4">
        <v>97</v>
      </c>
      <c r="L19" s="4">
        <v>439.42</v>
      </c>
      <c r="M19" s="4">
        <v>28.233000000000001</v>
      </c>
      <c r="N19" s="4">
        <v>452.79</v>
      </c>
      <c r="O19" s="4">
        <v>10.797000000000001</v>
      </c>
      <c r="R19" s="3">
        <v>48.664455362452259</v>
      </c>
      <c r="S19" s="3">
        <v>56.04</v>
      </c>
      <c r="U19" s="3">
        <f t="shared" si="0"/>
        <v>0</v>
      </c>
      <c r="V19" s="3">
        <f t="shared" si="1"/>
        <v>0</v>
      </c>
      <c r="W19" s="3">
        <v>17.904675278457873</v>
      </c>
    </row>
    <row r="20" spans="1:23" x14ac:dyDescent="0.25">
      <c r="A20" s="3" t="s">
        <v>19</v>
      </c>
      <c r="B20" s="3" t="s">
        <v>20</v>
      </c>
      <c r="C20" s="4">
        <v>2013</v>
      </c>
      <c r="D20" s="4">
        <v>14</v>
      </c>
      <c r="E20" s="4">
        <v>2</v>
      </c>
      <c r="F20" s="5">
        <v>26</v>
      </c>
      <c r="G20" s="4" t="s">
        <v>28</v>
      </c>
      <c r="H20" s="13">
        <v>41500</v>
      </c>
      <c r="I20" s="11">
        <v>0.44070768871049454</v>
      </c>
      <c r="J20" s="4">
        <v>147</v>
      </c>
      <c r="L20" s="4">
        <v>440.43</v>
      </c>
      <c r="M20" s="4">
        <v>23.797000000000001</v>
      </c>
      <c r="N20" s="4">
        <v>448.36</v>
      </c>
      <c r="O20" s="4">
        <v>11.228999999999999</v>
      </c>
      <c r="R20" s="3">
        <v>34.959901794323216</v>
      </c>
      <c r="S20" s="3">
        <v>44.834000000000003</v>
      </c>
      <c r="U20" s="3">
        <f t="shared" si="0"/>
        <v>0</v>
      </c>
      <c r="V20" s="3">
        <f t="shared" si="1"/>
        <v>0</v>
      </c>
      <c r="W20" s="3">
        <v>29.758511454443628</v>
      </c>
    </row>
    <row r="21" spans="1:23" x14ac:dyDescent="0.25">
      <c r="A21" s="3" t="s">
        <v>19</v>
      </c>
      <c r="B21" s="3" t="s">
        <v>20</v>
      </c>
      <c r="C21" s="4">
        <v>2013</v>
      </c>
      <c r="D21" s="4">
        <v>8</v>
      </c>
      <c r="E21" s="4">
        <v>2</v>
      </c>
      <c r="F21" s="5">
        <v>27</v>
      </c>
      <c r="G21" s="4" t="s">
        <v>25</v>
      </c>
      <c r="H21" s="13">
        <v>41500</v>
      </c>
      <c r="I21" s="11">
        <v>0.4545673308306864</v>
      </c>
      <c r="J21" s="4">
        <v>88</v>
      </c>
      <c r="L21" s="4">
        <v>436.63</v>
      </c>
      <c r="M21" s="4">
        <v>23.344000000000001</v>
      </c>
      <c r="N21" s="4">
        <v>447.41999999999996</v>
      </c>
      <c r="O21" s="4">
        <v>7.0565999999999995</v>
      </c>
      <c r="R21" s="3">
        <v>29.535000471553282</v>
      </c>
      <c r="S21" s="3">
        <v>44.834000000000003</v>
      </c>
      <c r="U21" s="3">
        <f t="shared" si="0"/>
        <v>0</v>
      </c>
      <c r="V21" s="3">
        <f t="shared" si="1"/>
        <v>0</v>
      </c>
      <c r="W21" s="3">
        <v>39.650896379929826</v>
      </c>
    </row>
    <row r="22" spans="1:23" x14ac:dyDescent="0.25">
      <c r="A22" s="3" t="s">
        <v>19</v>
      </c>
      <c r="B22" s="3" t="s">
        <v>20</v>
      </c>
      <c r="C22" s="4">
        <v>2013</v>
      </c>
      <c r="D22" s="4">
        <v>8</v>
      </c>
      <c r="E22" s="4">
        <v>3</v>
      </c>
      <c r="F22" s="5">
        <v>30</v>
      </c>
      <c r="G22" s="4" t="s">
        <v>25</v>
      </c>
      <c r="H22" s="13">
        <v>41500</v>
      </c>
      <c r="I22" s="11">
        <v>0.50207628422023987</v>
      </c>
      <c r="J22" s="4">
        <v>102</v>
      </c>
      <c r="L22" s="4">
        <v>440.49</v>
      </c>
      <c r="M22" s="4">
        <v>21.41</v>
      </c>
      <c r="N22" s="4">
        <v>438</v>
      </c>
      <c r="O22" s="4">
        <v>5.3874999999999993</v>
      </c>
      <c r="R22" s="3">
        <v>111.90756993926557</v>
      </c>
      <c r="S22" s="3">
        <v>44.834000000000003</v>
      </c>
      <c r="U22" s="3">
        <f t="shared" si="0"/>
        <v>0</v>
      </c>
      <c r="V22" s="3">
        <f t="shared" si="1"/>
        <v>0</v>
      </c>
      <c r="W22" s="3">
        <v>63.201330358053411</v>
      </c>
    </row>
    <row r="23" spans="1:23" x14ac:dyDescent="0.25">
      <c r="A23" s="3" t="s">
        <v>19</v>
      </c>
      <c r="B23" s="3" t="s">
        <v>20</v>
      </c>
      <c r="C23" s="4">
        <v>2013</v>
      </c>
      <c r="D23" s="4">
        <v>5.2</v>
      </c>
      <c r="E23" s="4">
        <v>3</v>
      </c>
      <c r="F23" s="5">
        <v>31.1</v>
      </c>
      <c r="G23" s="4" t="s">
        <v>29</v>
      </c>
      <c r="H23" s="13">
        <v>41500</v>
      </c>
      <c r="I23" s="11">
        <v>0.48867907232560276</v>
      </c>
      <c r="J23" s="4">
        <v>99</v>
      </c>
      <c r="L23" s="4">
        <v>435.46999999999997</v>
      </c>
      <c r="M23" s="4">
        <v>21.542999999999999</v>
      </c>
      <c r="N23" s="4">
        <v>446.24</v>
      </c>
      <c r="O23" s="4">
        <v>4.5911</v>
      </c>
      <c r="R23" s="3">
        <v>23.186268898434324</v>
      </c>
      <c r="S23" s="3">
        <v>56.04</v>
      </c>
      <c r="U23" s="3">
        <f t="shared" si="0"/>
        <v>0</v>
      </c>
      <c r="V23" s="3">
        <f t="shared" si="1"/>
        <v>0</v>
      </c>
      <c r="W23" s="3">
        <v>12.200114568892415</v>
      </c>
    </row>
    <row r="24" spans="1:23" x14ac:dyDescent="0.25">
      <c r="A24" s="3" t="s">
        <v>19</v>
      </c>
      <c r="B24" s="3" t="s">
        <v>20</v>
      </c>
      <c r="C24" s="4">
        <v>2013</v>
      </c>
      <c r="D24" s="4">
        <v>5.0999999999999996</v>
      </c>
      <c r="E24" s="4">
        <v>3</v>
      </c>
      <c r="F24" s="5">
        <v>31.2</v>
      </c>
      <c r="G24" s="4" t="s">
        <v>29</v>
      </c>
      <c r="H24" s="13">
        <v>41500</v>
      </c>
      <c r="I24" s="11">
        <v>0.40538083591264257</v>
      </c>
      <c r="J24" s="4">
        <v>111</v>
      </c>
      <c r="L24" s="4">
        <v>435.65</v>
      </c>
      <c r="M24" s="4">
        <v>21.928000000000001</v>
      </c>
      <c r="N24" s="4">
        <v>443.29</v>
      </c>
      <c r="O24" s="4">
        <v>5.9621999999999993</v>
      </c>
      <c r="R24" s="3">
        <v>23.186268898434324</v>
      </c>
      <c r="S24" s="3">
        <v>56.04</v>
      </c>
      <c r="U24" s="3">
        <f t="shared" si="0"/>
        <v>0</v>
      </c>
      <c r="V24" s="3">
        <f t="shared" si="1"/>
        <v>0</v>
      </c>
      <c r="W24" s="3">
        <v>12.200114568892415</v>
      </c>
    </row>
    <row r="25" spans="1:23" x14ac:dyDescent="0.25">
      <c r="A25" s="3" t="s">
        <v>19</v>
      </c>
      <c r="B25" s="3" t="s">
        <v>20</v>
      </c>
      <c r="C25" s="4">
        <v>2013</v>
      </c>
      <c r="D25" s="4">
        <v>7</v>
      </c>
      <c r="E25" s="4">
        <v>3</v>
      </c>
      <c r="F25" s="5">
        <v>32</v>
      </c>
      <c r="G25" s="4" t="s">
        <v>25</v>
      </c>
      <c r="H25" s="13">
        <v>41500</v>
      </c>
      <c r="I25" s="11">
        <v>0.49645418976198236</v>
      </c>
      <c r="J25" s="4">
        <v>101</v>
      </c>
      <c r="L25" s="4">
        <v>436.43</v>
      </c>
      <c r="M25" s="4">
        <v>22.400000000000002</v>
      </c>
      <c r="N25" s="4">
        <v>460.27</v>
      </c>
      <c r="O25" s="4">
        <v>4.3506999999999998</v>
      </c>
      <c r="R25" s="3">
        <v>42.484675147718669</v>
      </c>
      <c r="S25" s="3">
        <v>44.834000000000003</v>
      </c>
      <c r="U25" s="3">
        <f t="shared" si="0"/>
        <v>0</v>
      </c>
      <c r="V25" s="3">
        <f t="shared" si="1"/>
        <v>0</v>
      </c>
      <c r="W25" s="3">
        <v>39.475123547967023</v>
      </c>
    </row>
    <row r="26" spans="1:23" x14ac:dyDescent="0.25">
      <c r="A26" s="3" t="s">
        <v>19</v>
      </c>
      <c r="B26" s="3" t="s">
        <v>20</v>
      </c>
      <c r="C26" s="4">
        <v>2013</v>
      </c>
      <c r="D26" s="4">
        <v>4</v>
      </c>
      <c r="E26" s="4">
        <v>3</v>
      </c>
      <c r="F26" s="5">
        <v>34</v>
      </c>
      <c r="G26" s="4" t="s">
        <v>27</v>
      </c>
      <c r="H26" s="13">
        <v>41500</v>
      </c>
      <c r="I26" s="11">
        <v>0.42479389312977101</v>
      </c>
      <c r="J26" s="4">
        <v>98</v>
      </c>
      <c r="L26" s="4">
        <v>441.55</v>
      </c>
      <c r="M26" s="4">
        <v>24.001000000000001</v>
      </c>
      <c r="N26" s="4">
        <v>453.15</v>
      </c>
      <c r="O26" s="4">
        <v>7.8563999999999998</v>
      </c>
      <c r="R26" s="3">
        <v>35.886000699222926</v>
      </c>
      <c r="S26" s="3">
        <v>56.04</v>
      </c>
      <c r="U26" s="3">
        <f t="shared" si="0"/>
        <v>0</v>
      </c>
      <c r="V26" s="3">
        <f t="shared" si="1"/>
        <v>0</v>
      </c>
      <c r="W26" s="3">
        <v>27.103989167718147</v>
      </c>
    </row>
    <row r="27" spans="1:23" x14ac:dyDescent="0.25">
      <c r="A27" s="3" t="s">
        <v>19</v>
      </c>
      <c r="B27" s="3" t="s">
        <v>20</v>
      </c>
      <c r="C27" s="4">
        <v>2013</v>
      </c>
      <c r="D27" s="4">
        <v>1</v>
      </c>
      <c r="E27" s="4">
        <v>3</v>
      </c>
      <c r="F27" s="5">
        <v>36</v>
      </c>
      <c r="G27" s="4" t="s">
        <v>27</v>
      </c>
      <c r="H27" s="13">
        <v>41500</v>
      </c>
      <c r="I27" s="11">
        <v>0.42828426155847221</v>
      </c>
      <c r="J27" s="4">
        <v>154</v>
      </c>
      <c r="L27" s="4">
        <v>440.91</v>
      </c>
      <c r="M27" s="4">
        <v>24.922000000000001</v>
      </c>
      <c r="N27" s="4">
        <v>448.96999999999997</v>
      </c>
      <c r="O27" s="4">
        <v>7.6339999999999995</v>
      </c>
      <c r="R27" s="3">
        <v>38.446776951551982</v>
      </c>
      <c r="S27" s="3">
        <v>56.04</v>
      </c>
      <c r="U27" s="3">
        <f t="shared" si="0"/>
        <v>0</v>
      </c>
      <c r="V27" s="3">
        <f t="shared" si="1"/>
        <v>0</v>
      </c>
      <c r="W27" s="3">
        <v>7.13141447151318</v>
      </c>
    </row>
    <row r="28" spans="1:23" x14ac:dyDescent="0.25">
      <c r="A28" s="3" t="s">
        <v>19</v>
      </c>
      <c r="B28" s="3" t="s">
        <v>20</v>
      </c>
      <c r="C28" s="4">
        <v>2013</v>
      </c>
      <c r="D28" s="4">
        <v>9</v>
      </c>
      <c r="E28" s="4">
        <v>3</v>
      </c>
      <c r="F28" s="5">
        <v>37</v>
      </c>
      <c r="G28" s="4" t="s">
        <v>26</v>
      </c>
      <c r="H28" s="13">
        <v>41500</v>
      </c>
      <c r="I28" s="11">
        <v>0.46665547488143699</v>
      </c>
      <c r="J28" s="4">
        <v>112</v>
      </c>
      <c r="L28" s="4">
        <v>439.95</v>
      </c>
      <c r="M28" s="4">
        <v>23.860999999999997</v>
      </c>
      <c r="N28" s="4">
        <v>453.24</v>
      </c>
      <c r="O28" s="4">
        <v>6.5256000000000007</v>
      </c>
      <c r="R28" s="3" t="s">
        <v>49</v>
      </c>
      <c r="S28" s="3">
        <v>44.834000000000003</v>
      </c>
      <c r="U28" s="3">
        <f t="shared" si="0"/>
        <v>0</v>
      </c>
      <c r="V28" s="3">
        <f t="shared" si="1"/>
        <v>0</v>
      </c>
      <c r="W28" s="3">
        <v>155.92063368809181</v>
      </c>
    </row>
    <row r="29" spans="1:23" x14ac:dyDescent="0.25">
      <c r="A29" s="3" t="s">
        <v>19</v>
      </c>
      <c r="B29" s="3" t="s">
        <v>20</v>
      </c>
      <c r="C29" s="4">
        <v>2013</v>
      </c>
      <c r="D29" s="4">
        <v>14</v>
      </c>
      <c r="E29" s="4">
        <v>3</v>
      </c>
      <c r="F29" s="5">
        <v>39</v>
      </c>
      <c r="G29" s="4" t="s">
        <v>28</v>
      </c>
      <c r="H29" s="13">
        <v>41500</v>
      </c>
      <c r="I29" s="11">
        <v>0.32601407978545088</v>
      </c>
      <c r="J29" s="4">
        <v>116</v>
      </c>
      <c r="L29" s="4">
        <v>442.28000000000003</v>
      </c>
      <c r="M29" s="4">
        <v>25.518999999999998</v>
      </c>
      <c r="N29" s="4">
        <v>455.67</v>
      </c>
      <c r="O29" s="4">
        <v>12.670999999999999</v>
      </c>
      <c r="R29" s="3">
        <v>25.705583900149541</v>
      </c>
      <c r="S29" s="3">
        <v>44.834000000000003</v>
      </c>
      <c r="U29" s="3">
        <f t="shared" si="0"/>
        <v>0</v>
      </c>
      <c r="V29" s="3">
        <f t="shared" si="1"/>
        <v>0</v>
      </c>
      <c r="W29" s="3">
        <v>12.704641862542116</v>
      </c>
    </row>
    <row r="30" spans="1:23" x14ac:dyDescent="0.25">
      <c r="A30" s="3" t="s">
        <v>19</v>
      </c>
      <c r="B30" s="3" t="s">
        <v>20</v>
      </c>
      <c r="C30" s="4">
        <v>2013</v>
      </c>
      <c r="D30" s="4">
        <v>11</v>
      </c>
      <c r="E30" s="4">
        <v>3</v>
      </c>
      <c r="F30" s="5">
        <v>41</v>
      </c>
      <c r="G30" s="4" t="s">
        <v>27</v>
      </c>
      <c r="H30" s="13">
        <v>41500</v>
      </c>
      <c r="I30" s="11">
        <v>0.41994406073406015</v>
      </c>
      <c r="J30" s="4">
        <v>136</v>
      </c>
      <c r="L30" s="4">
        <v>440.21999999999997</v>
      </c>
      <c r="M30" s="4">
        <v>24.230999999999998</v>
      </c>
      <c r="N30" s="4">
        <v>452.11</v>
      </c>
      <c r="O30" s="4">
        <v>6.2560000000000002</v>
      </c>
      <c r="R30" s="3">
        <v>102.08922300083641</v>
      </c>
      <c r="S30" s="3">
        <v>56.04</v>
      </c>
      <c r="U30" s="3">
        <f t="shared" si="0"/>
        <v>0</v>
      </c>
      <c r="V30" s="3">
        <f t="shared" si="1"/>
        <v>0</v>
      </c>
      <c r="W30">
        <v>15.83592929259436</v>
      </c>
    </row>
    <row r="31" spans="1:23" x14ac:dyDescent="0.25">
      <c r="A31" s="3" t="s">
        <v>19</v>
      </c>
      <c r="B31" s="3" t="s">
        <v>20</v>
      </c>
      <c r="C31" s="4">
        <v>2013</v>
      </c>
      <c r="D31" s="4">
        <v>13</v>
      </c>
      <c r="E31" s="4">
        <v>3</v>
      </c>
      <c r="F31" s="5">
        <v>42</v>
      </c>
      <c r="G31" s="4" t="s">
        <v>25</v>
      </c>
      <c r="H31" s="13">
        <v>41500</v>
      </c>
      <c r="I31" s="11">
        <v>0.48404255319148937</v>
      </c>
      <c r="J31" s="4">
        <v>91</v>
      </c>
      <c r="L31" s="4">
        <v>437.75</v>
      </c>
      <c r="M31" s="4">
        <v>23.816000000000003</v>
      </c>
      <c r="N31" s="4">
        <v>447.47</v>
      </c>
      <c r="O31" s="4">
        <v>8.1640999999999995</v>
      </c>
      <c r="R31" s="3">
        <v>12.815256233691514</v>
      </c>
      <c r="S31" s="3">
        <v>44.834000000000003</v>
      </c>
      <c r="U31" s="3">
        <f t="shared" si="0"/>
        <v>0</v>
      </c>
      <c r="V31" s="3">
        <f t="shared" si="1"/>
        <v>0</v>
      </c>
      <c r="W31">
        <v>25.092462836635381</v>
      </c>
    </row>
    <row r="32" spans="1:23" x14ac:dyDescent="0.25">
      <c r="A32" s="3" t="s">
        <v>19</v>
      </c>
      <c r="B32" s="3" t="s">
        <v>20</v>
      </c>
      <c r="C32" s="4">
        <v>2013</v>
      </c>
      <c r="D32" s="4">
        <v>4</v>
      </c>
      <c r="E32" s="4">
        <v>4</v>
      </c>
      <c r="F32" s="5">
        <v>44</v>
      </c>
      <c r="G32" s="4" t="s">
        <v>27</v>
      </c>
      <c r="H32" s="13">
        <v>41500</v>
      </c>
      <c r="I32" s="11">
        <v>0.43428469177775786</v>
      </c>
      <c r="J32" s="4">
        <v>137</v>
      </c>
      <c r="L32" s="4">
        <v>440.77</v>
      </c>
      <c r="M32" s="4">
        <v>27.002000000000002</v>
      </c>
      <c r="N32" s="4">
        <v>454.93</v>
      </c>
      <c r="O32" s="4">
        <v>8.6297999999999995</v>
      </c>
      <c r="R32" s="3">
        <v>19.573441152877859</v>
      </c>
      <c r="S32" s="3">
        <v>56.04</v>
      </c>
      <c r="U32" s="3">
        <f t="shared" si="0"/>
        <v>0</v>
      </c>
      <c r="V32" s="3">
        <f t="shared" si="1"/>
        <v>0</v>
      </c>
      <c r="W32">
        <v>11.412770498738526</v>
      </c>
    </row>
    <row r="33" spans="1:23" x14ac:dyDescent="0.25">
      <c r="A33" s="3" t="s">
        <v>19</v>
      </c>
      <c r="B33" s="3" t="s">
        <v>20</v>
      </c>
      <c r="C33" s="4">
        <v>2013</v>
      </c>
      <c r="D33" s="4">
        <v>8</v>
      </c>
      <c r="E33" s="4">
        <v>4</v>
      </c>
      <c r="F33" s="5">
        <v>45</v>
      </c>
      <c r="G33" s="4" t="s">
        <v>25</v>
      </c>
      <c r="H33" s="13">
        <v>41500</v>
      </c>
      <c r="I33" s="11">
        <v>0.49040732845537827</v>
      </c>
      <c r="J33" s="4">
        <v>59</v>
      </c>
      <c r="L33" s="4">
        <v>435.91999999999996</v>
      </c>
      <c r="M33" s="4">
        <v>23.271999999999998</v>
      </c>
      <c r="N33" s="4">
        <v>458.51</v>
      </c>
      <c r="O33" s="4">
        <v>5.4710999999999999</v>
      </c>
      <c r="R33" s="3">
        <v>15.225098677249477</v>
      </c>
      <c r="S33" s="3">
        <v>44.834000000000003</v>
      </c>
      <c r="U33" s="3">
        <f t="shared" si="0"/>
        <v>0</v>
      </c>
      <c r="V33" s="3">
        <f t="shared" si="1"/>
        <v>0</v>
      </c>
      <c r="W33">
        <v>34.419917981901591</v>
      </c>
    </row>
    <row r="34" spans="1:23" x14ac:dyDescent="0.25">
      <c r="A34" s="3" t="s">
        <v>19</v>
      </c>
      <c r="B34" s="3" t="s">
        <v>20</v>
      </c>
      <c r="C34" s="4">
        <v>2013</v>
      </c>
      <c r="D34" s="4">
        <v>7</v>
      </c>
      <c r="E34" s="4">
        <v>4</v>
      </c>
      <c r="F34" s="5">
        <v>47</v>
      </c>
      <c r="G34" s="4" t="s">
        <v>25</v>
      </c>
      <c r="H34" s="13">
        <v>41500</v>
      </c>
      <c r="I34" s="11">
        <v>0.45412694385036428</v>
      </c>
      <c r="J34" s="4">
        <v>112</v>
      </c>
      <c r="L34" s="4">
        <v>439.21999999999997</v>
      </c>
      <c r="M34" s="4">
        <v>22.827999999999999</v>
      </c>
      <c r="N34" s="4">
        <v>456.04999999999995</v>
      </c>
      <c r="O34" s="4">
        <v>5.4199000000000002</v>
      </c>
      <c r="R34" s="3">
        <v>19.359049711210517</v>
      </c>
      <c r="S34" s="3">
        <v>44.834000000000003</v>
      </c>
      <c r="U34" s="3">
        <f t="shared" si="0"/>
        <v>0</v>
      </c>
      <c r="V34" s="3">
        <f t="shared" si="1"/>
        <v>0</v>
      </c>
      <c r="W34" s="3">
        <v>52.459759609012146</v>
      </c>
    </row>
    <row r="35" spans="1:23" x14ac:dyDescent="0.25">
      <c r="A35" s="3" t="s">
        <v>19</v>
      </c>
      <c r="B35" s="3" t="s">
        <v>20</v>
      </c>
      <c r="C35" s="4">
        <v>2013</v>
      </c>
      <c r="D35" s="4">
        <v>5.2</v>
      </c>
      <c r="E35" s="4">
        <v>4</v>
      </c>
      <c r="F35" s="5">
        <v>48.1</v>
      </c>
      <c r="G35" s="4" t="s">
        <v>29</v>
      </c>
      <c r="H35" s="13">
        <v>41500</v>
      </c>
      <c r="I35" s="11">
        <v>0.48560754224963643</v>
      </c>
      <c r="J35" s="4">
        <v>87</v>
      </c>
      <c r="L35" s="4">
        <v>438.21</v>
      </c>
      <c r="M35" s="4">
        <v>23.009</v>
      </c>
      <c r="N35" s="4">
        <v>445.79999999999995</v>
      </c>
      <c r="O35" s="4">
        <v>4.5929000000000002</v>
      </c>
      <c r="R35" s="3">
        <v>90.198418586699731</v>
      </c>
      <c r="S35" s="3">
        <v>56.04</v>
      </c>
      <c r="U35" s="3">
        <f t="shared" si="0"/>
        <v>0</v>
      </c>
      <c r="V35" s="3">
        <f t="shared" si="1"/>
        <v>0</v>
      </c>
      <c r="W35" s="3">
        <v>33.121938333352205</v>
      </c>
    </row>
    <row r="36" spans="1:23" x14ac:dyDescent="0.25">
      <c r="A36" s="3" t="s">
        <v>19</v>
      </c>
      <c r="B36" s="3" t="s">
        <v>20</v>
      </c>
      <c r="C36" s="4">
        <v>2013</v>
      </c>
      <c r="D36" s="4">
        <v>5.0999999999999996</v>
      </c>
      <c r="E36" s="4">
        <v>4</v>
      </c>
      <c r="F36" s="5">
        <v>48.2</v>
      </c>
      <c r="G36" s="4" t="s">
        <v>29</v>
      </c>
      <c r="H36" s="13">
        <v>41500</v>
      </c>
      <c r="I36" s="11">
        <v>0.54406063425602857</v>
      </c>
      <c r="J36" s="4">
        <v>167</v>
      </c>
      <c r="L36" s="4">
        <v>435.09999999999997</v>
      </c>
      <c r="M36" s="4">
        <v>17.468999999999998</v>
      </c>
      <c r="N36" s="4">
        <v>454.37</v>
      </c>
      <c r="O36" s="4">
        <v>4.9729999999999999</v>
      </c>
      <c r="R36" s="3">
        <v>90.198418586699731</v>
      </c>
      <c r="S36" s="3">
        <v>56.04</v>
      </c>
      <c r="U36" s="3">
        <f t="shared" si="0"/>
        <v>0</v>
      </c>
      <c r="V36" s="3">
        <f t="shared" si="1"/>
        <v>0</v>
      </c>
      <c r="W36" s="3">
        <v>33.121938333352205</v>
      </c>
    </row>
    <row r="37" spans="1:23" x14ac:dyDescent="0.25">
      <c r="A37" s="3" t="s">
        <v>19</v>
      </c>
      <c r="B37" s="3" t="s">
        <v>20</v>
      </c>
      <c r="C37" s="4">
        <v>2013</v>
      </c>
      <c r="D37" s="4">
        <v>9</v>
      </c>
      <c r="E37" s="4">
        <v>4</v>
      </c>
      <c r="F37" s="5">
        <v>50</v>
      </c>
      <c r="G37" s="4" t="s">
        <v>26</v>
      </c>
      <c r="H37" s="13">
        <v>41500</v>
      </c>
      <c r="I37" s="11">
        <v>0.46689782208256575</v>
      </c>
      <c r="J37" s="4">
        <v>85</v>
      </c>
      <c r="L37" s="4">
        <v>437.86</v>
      </c>
      <c r="M37" s="4">
        <v>21.064</v>
      </c>
      <c r="N37" s="4">
        <v>459.28</v>
      </c>
      <c r="O37" s="4">
        <v>5.0670000000000002</v>
      </c>
      <c r="R37" s="3">
        <v>23.70416673474935</v>
      </c>
      <c r="S37" s="3">
        <v>44.834000000000003</v>
      </c>
      <c r="U37" s="3">
        <f t="shared" si="0"/>
        <v>0</v>
      </c>
      <c r="V37" s="3">
        <f t="shared" si="1"/>
        <v>0</v>
      </c>
      <c r="W37" s="3">
        <v>50.167089639687049</v>
      </c>
    </row>
    <row r="38" spans="1:23" x14ac:dyDescent="0.25">
      <c r="A38" s="3" t="s">
        <v>19</v>
      </c>
      <c r="B38" s="3" t="s">
        <v>20</v>
      </c>
      <c r="C38" s="4">
        <v>2013</v>
      </c>
      <c r="D38" s="4">
        <v>1</v>
      </c>
      <c r="E38" s="4">
        <v>4</v>
      </c>
      <c r="F38" s="5">
        <v>52</v>
      </c>
      <c r="G38" s="4" t="s">
        <v>27</v>
      </c>
      <c r="H38" s="13">
        <v>41500</v>
      </c>
      <c r="I38" s="11">
        <v>0.43825734358055551</v>
      </c>
      <c r="J38" s="4">
        <v>147</v>
      </c>
      <c r="L38" s="4">
        <v>442.46000000000004</v>
      </c>
      <c r="M38" s="4">
        <v>23.031000000000002</v>
      </c>
      <c r="N38" s="4">
        <v>466.37</v>
      </c>
      <c r="O38" s="4">
        <v>8.2059999999999995</v>
      </c>
      <c r="R38" s="3">
        <v>88.53426118776909</v>
      </c>
      <c r="S38" s="3">
        <v>56.04</v>
      </c>
      <c r="U38" s="3">
        <f t="shared" si="0"/>
        <v>0</v>
      </c>
      <c r="V38" s="3">
        <f t="shared" si="1"/>
        <v>0</v>
      </c>
      <c r="W38" s="3">
        <v>33.363908751955634</v>
      </c>
    </row>
    <row r="39" spans="1:23" x14ac:dyDescent="0.25">
      <c r="A39" s="3" t="s">
        <v>19</v>
      </c>
      <c r="B39" s="3" t="s">
        <v>20</v>
      </c>
      <c r="C39" s="4">
        <v>2013</v>
      </c>
      <c r="D39" s="4">
        <v>11</v>
      </c>
      <c r="E39" s="4">
        <v>4</v>
      </c>
      <c r="F39" s="5">
        <v>53</v>
      </c>
      <c r="G39" s="4" t="s">
        <v>27</v>
      </c>
      <c r="H39" s="13">
        <v>41500</v>
      </c>
      <c r="I39" s="11">
        <v>0.51187677842385249</v>
      </c>
      <c r="J39" s="4">
        <v>123</v>
      </c>
      <c r="L39" s="4">
        <v>439.06</v>
      </c>
      <c r="M39" s="4">
        <v>22.882999999999999</v>
      </c>
      <c r="N39" s="4">
        <v>442.68</v>
      </c>
      <c r="O39" s="4">
        <v>6.0374999999999996</v>
      </c>
      <c r="R39" s="3">
        <v>25.896977243503787</v>
      </c>
      <c r="S39" s="3">
        <v>56.04</v>
      </c>
      <c r="U39" s="3">
        <f t="shared" si="0"/>
        <v>0</v>
      </c>
      <c r="V39" s="3">
        <f t="shared" si="1"/>
        <v>0</v>
      </c>
      <c r="W39" s="3">
        <v>15.911717225806488</v>
      </c>
    </row>
    <row r="40" spans="1:23" x14ac:dyDescent="0.25">
      <c r="A40" s="3" t="s">
        <v>19</v>
      </c>
      <c r="B40" s="3" t="s">
        <v>20</v>
      </c>
      <c r="C40" s="4">
        <v>2013</v>
      </c>
      <c r="D40" s="4">
        <v>14</v>
      </c>
      <c r="E40" s="4">
        <v>4</v>
      </c>
      <c r="F40" s="5">
        <v>56</v>
      </c>
      <c r="G40" s="4" t="s">
        <v>28</v>
      </c>
      <c r="H40" s="13">
        <v>41500</v>
      </c>
      <c r="I40" s="11">
        <v>0.48038250597665594</v>
      </c>
      <c r="J40" s="4">
        <v>124</v>
      </c>
      <c r="L40" s="4">
        <v>439.73</v>
      </c>
      <c r="M40" s="4">
        <v>23.025000000000002</v>
      </c>
      <c r="N40" s="4">
        <v>447.04</v>
      </c>
      <c r="O40" s="4">
        <v>8.1215000000000011</v>
      </c>
      <c r="R40" s="3">
        <v>29.489373755212732</v>
      </c>
      <c r="S40" s="3">
        <v>44.834000000000003</v>
      </c>
      <c r="U40" s="3">
        <f t="shared" si="0"/>
        <v>0</v>
      </c>
      <c r="V40" s="3">
        <f t="shared" si="1"/>
        <v>0</v>
      </c>
      <c r="W40" s="3" t="s">
        <v>49</v>
      </c>
    </row>
    <row r="41" spans="1:23" customFormat="1" x14ac:dyDescent="0.25"/>
    <row r="42" spans="1:23" customFormat="1" x14ac:dyDescent="0.25"/>
    <row r="43" spans="1:23" customFormat="1" x14ac:dyDescent="0.25"/>
    <row r="44" spans="1:23" customFormat="1" x14ac:dyDescent="0.25"/>
    <row r="45" spans="1:23" customFormat="1" x14ac:dyDescent="0.25"/>
    <row r="46" spans="1:23" customFormat="1" x14ac:dyDescent="0.25"/>
    <row r="47" spans="1:23" customFormat="1" x14ac:dyDescent="0.25"/>
    <row r="48" spans="1:23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3:10" customFormat="1" x14ac:dyDescent="0.25"/>
    <row r="66" spans="3:10" customFormat="1" x14ac:dyDescent="0.25"/>
    <row r="67" spans="3:10" customFormat="1" x14ac:dyDescent="0.25"/>
    <row r="68" spans="3:10" customFormat="1" x14ac:dyDescent="0.25"/>
    <row r="69" spans="3:10" customFormat="1" x14ac:dyDescent="0.25"/>
    <row r="70" spans="3:10" x14ac:dyDescent="0.25">
      <c r="C70" s="4"/>
      <c r="D70" s="4"/>
      <c r="E70" s="4"/>
      <c r="F70" s="5"/>
      <c r="G70" s="4"/>
      <c r="I70" s="11"/>
      <c r="J70" s="4"/>
    </row>
    <row r="71" spans="3:10" x14ac:dyDescent="0.25">
      <c r="C71" s="4"/>
      <c r="D71" s="4"/>
      <c r="E71" s="4"/>
      <c r="F71" s="5"/>
      <c r="G71" s="4"/>
      <c r="I71" s="11"/>
      <c r="J71" s="4"/>
    </row>
    <row r="72" spans="3:10" x14ac:dyDescent="0.25">
      <c r="C72" s="4"/>
      <c r="D72" s="4"/>
      <c r="E72" s="4"/>
      <c r="F72" s="5"/>
      <c r="G72" s="4"/>
      <c r="I72" s="11"/>
      <c r="J72" s="4"/>
    </row>
    <row r="73" spans="3:10" x14ac:dyDescent="0.25">
      <c r="C73" s="4"/>
      <c r="D73" s="4"/>
      <c r="E73" s="4"/>
      <c r="F73" s="5"/>
      <c r="G73" s="4"/>
      <c r="I73" s="11"/>
      <c r="J73" s="4"/>
    </row>
    <row r="74" spans="3:10" x14ac:dyDescent="0.25">
      <c r="C74" s="4"/>
      <c r="D74" s="4"/>
      <c r="E74" s="4"/>
      <c r="F74" s="5"/>
      <c r="G74" s="4"/>
      <c r="I74" s="11"/>
      <c r="J74" s="4"/>
    </row>
    <row r="75" spans="3:10" x14ac:dyDescent="0.25">
      <c r="C75" s="4"/>
      <c r="D75" s="4"/>
      <c r="E75" s="4"/>
      <c r="F75" s="5"/>
      <c r="G75" s="4"/>
      <c r="I75" s="11"/>
      <c r="J75" s="4"/>
    </row>
    <row r="76" spans="3:10" x14ac:dyDescent="0.25">
      <c r="C76" s="4"/>
      <c r="D76" s="4"/>
      <c r="E76" s="4"/>
      <c r="F76" s="5"/>
      <c r="G76" s="4"/>
      <c r="I76" s="11"/>
      <c r="J76" s="4"/>
    </row>
    <row r="77" spans="3:10" x14ac:dyDescent="0.25">
      <c r="C77" s="4"/>
      <c r="D77" s="4"/>
      <c r="E77" s="4"/>
      <c r="F77" s="5"/>
      <c r="G77" s="4"/>
      <c r="I77" s="11"/>
      <c r="J77" s="4"/>
    </row>
    <row r="78" spans="3:10" x14ac:dyDescent="0.25">
      <c r="C78" s="4"/>
      <c r="D78" s="4"/>
      <c r="E78" s="4"/>
      <c r="F78" s="5"/>
      <c r="G78" s="4"/>
      <c r="I78" s="11"/>
      <c r="J78" s="4"/>
    </row>
    <row r="79" spans="3:10" x14ac:dyDescent="0.25">
      <c r="C79" s="4"/>
      <c r="D79" s="4"/>
      <c r="E79" s="4"/>
      <c r="F79" s="5"/>
      <c r="G79" s="4"/>
      <c r="H79" s="13"/>
      <c r="I79" s="11"/>
      <c r="J79" s="4"/>
    </row>
    <row r="80" spans="3:10" x14ac:dyDescent="0.25">
      <c r="C80" s="4"/>
      <c r="D80" s="4"/>
      <c r="E80" s="4"/>
      <c r="F80" s="5"/>
      <c r="G80" s="4"/>
      <c r="H80" s="13"/>
      <c r="I80" s="11"/>
      <c r="J80" s="4"/>
    </row>
    <row r="81" spans="3:10" x14ac:dyDescent="0.25">
      <c r="C81" s="4"/>
      <c r="D81" s="4"/>
      <c r="E81" s="4"/>
      <c r="F81" s="5"/>
      <c r="G81" s="4"/>
      <c r="H81" s="13"/>
      <c r="I81" s="11"/>
      <c r="J81" s="4"/>
    </row>
    <row r="82" spans="3:10" x14ac:dyDescent="0.25">
      <c r="C82" s="4"/>
      <c r="D82" s="4"/>
      <c r="E82" s="4"/>
      <c r="F82" s="5"/>
      <c r="G82" s="4"/>
      <c r="H82" s="13"/>
      <c r="I82" s="11"/>
      <c r="J82" s="4"/>
    </row>
    <row r="83" spans="3:10" x14ac:dyDescent="0.25">
      <c r="C83" s="4"/>
      <c r="D83" s="4"/>
      <c r="E83" s="4"/>
      <c r="F83" s="5"/>
      <c r="G83" s="4"/>
      <c r="H83" s="13"/>
      <c r="I83" s="11"/>
      <c r="J83" s="4"/>
    </row>
    <row r="84" spans="3:10" x14ac:dyDescent="0.25">
      <c r="C84" s="4"/>
      <c r="D84" s="4"/>
      <c r="E84" s="4"/>
      <c r="F84" s="5"/>
      <c r="G84" s="4"/>
      <c r="H84" s="13"/>
      <c r="I84" s="11"/>
      <c r="J84" s="4"/>
    </row>
    <row r="85" spans="3:10" x14ac:dyDescent="0.25">
      <c r="C85" s="4"/>
      <c r="D85" s="4"/>
      <c r="E85" s="4"/>
      <c r="F85" s="5"/>
      <c r="G85" s="4"/>
      <c r="H85" s="13"/>
      <c r="I85" s="11"/>
      <c r="J85" s="4"/>
    </row>
    <row r="86" spans="3:10" x14ac:dyDescent="0.25">
      <c r="C86" s="4"/>
      <c r="D86" s="4"/>
      <c r="E86" s="4"/>
      <c r="F86" s="5"/>
      <c r="G86" s="4"/>
      <c r="H86" s="13"/>
      <c r="I86" s="11"/>
      <c r="J86" s="4"/>
    </row>
    <row r="87" spans="3:10" x14ac:dyDescent="0.25">
      <c r="C87" s="4"/>
      <c r="D87" s="4"/>
      <c r="E87" s="4"/>
      <c r="F87" s="5"/>
      <c r="G87" s="4"/>
      <c r="H87" s="13"/>
      <c r="I87" s="11"/>
      <c r="J87" s="4"/>
    </row>
    <row r="88" spans="3:10" x14ac:dyDescent="0.25">
      <c r="C88" s="4"/>
      <c r="D88" s="4"/>
      <c r="E88" s="4"/>
      <c r="F88" s="5"/>
      <c r="G88" s="4"/>
      <c r="H88" s="13"/>
      <c r="I88" s="11"/>
      <c r="J88" s="4"/>
    </row>
    <row r="89" spans="3:10" x14ac:dyDescent="0.25">
      <c r="C89" s="4"/>
      <c r="D89" s="4"/>
      <c r="E89" s="4"/>
      <c r="F89" s="5"/>
      <c r="G89" s="4"/>
      <c r="H89" s="13"/>
      <c r="I89" s="11"/>
      <c r="J89" s="4"/>
    </row>
    <row r="90" spans="3:10" x14ac:dyDescent="0.25">
      <c r="C90" s="4"/>
      <c r="D90" s="4"/>
      <c r="E90" s="4"/>
      <c r="F90" s="5"/>
      <c r="G90" s="4"/>
      <c r="H90" s="13"/>
      <c r="I90" s="11"/>
      <c r="J90" s="4"/>
    </row>
    <row r="91" spans="3:10" x14ac:dyDescent="0.25">
      <c r="C91" s="4"/>
      <c r="D91" s="4"/>
      <c r="E91" s="4"/>
      <c r="F91" s="4"/>
      <c r="G91" s="4"/>
      <c r="I91" s="11"/>
      <c r="J91" s="4"/>
    </row>
  </sheetData>
  <autoFilter ref="A1:W40"/>
  <customSheetViews>
    <customSheetView guid="{E00C7B4A-2DE6-4C72-B5F0-D46CEE3049EE}" scale="90" fitToPage="1" topLeftCell="B1">
      <selection activeCell="P5" sqref="P5"/>
      <pageMargins left="0.5" right="0.45" top="0.75" bottom="0.75" header="0.3" footer="0.3"/>
      <pageSetup scale="34" orientation="landscape" r:id="rId1"/>
    </customSheetView>
    <customSheetView guid="{1ECECF3D-1771-49D7-8EA0-A0E1FCF17BEA}" scale="90" fitToPage="1" topLeftCell="B1">
      <selection activeCell="P5" sqref="P5"/>
      <pageMargins left="0.5" right="0.45" top="0.75" bottom="0.75" header="0.3" footer="0.3"/>
      <pageSetup scale="34" orientation="landscape" r:id="rId2"/>
    </customSheetView>
    <customSheetView guid="{2FEE2D00-CECB-4EB0-8C88-BE52B2393D0F}" scale="90" fitToPage="1">
      <selection activeCell="F2" sqref="F2"/>
      <pageMargins left="0.5" right="0.45" top="0.75" bottom="0.75" header="0.3" footer="0.3"/>
      <pageSetup scale="34" orientation="landscape" r:id="rId3"/>
    </customSheetView>
    <customSheetView guid="{54718536-0C8F-4684-8F63-3BCB6208FE2F}" scale="90" fitToPage="1">
      <selection activeCell="U1" sqref="U1"/>
      <pageMargins left="0.5" right="0.45" top="0.75" bottom="0.75" header="0.3" footer="0.3"/>
      <pageSetup orientation="landscape" r:id="rId4"/>
    </customSheetView>
  </customSheetViews>
  <pageMargins left="0.5" right="0.45" top="0.75" bottom="0.75" header="0.3" footer="0.3"/>
  <pageSetup scale="34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Spring_Soil_fertility</vt:lpstr>
      <vt:lpstr>Fall_Soil_fertility</vt:lpstr>
      <vt:lpstr>Agronomic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lauren</dc:creator>
  <cp:lastModifiedBy>Tran, Anh (atran@uidaho.edu)</cp:lastModifiedBy>
  <cp:lastPrinted>2014-01-06T18:45:32Z</cp:lastPrinted>
  <dcterms:created xsi:type="dcterms:W3CDTF">2013-01-29T19:49:19Z</dcterms:created>
  <dcterms:modified xsi:type="dcterms:W3CDTF">2016-04-19T14:55:51Z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sync_FolderId">
    <vt:lpwstr/>
  </property>
  <property fmtid="{D5CDD505-2E9C-101B-9397-08002B2CF9AE}" pid="3" name="Offisync_SaveTime">
    <vt:lpwstr/>
  </property>
  <property fmtid="{D5CDD505-2E9C-101B-9397-08002B2CF9AE}" pid="4" name="Offisync_IsSaved">
    <vt:lpwstr>False</vt:lpwstr>
  </property>
  <property fmtid="{D5CDD505-2E9C-101B-9397-08002B2CF9AE}" pid="5" name="Offisync_UniqueId">
    <vt:lpwstr>224872;22604132</vt:lpwstr>
  </property>
  <property fmtid="{D5CDD505-2E9C-101B-9397-08002B2CF9AE}" pid="6" name="CentralDesktop_MDAdded">
    <vt:lpwstr>True</vt:lpwstr>
  </property>
  <property fmtid="{D5CDD505-2E9C-101B-9397-08002B2CF9AE}" pid="7" name="Offisync_FileTitle">
    <vt:lpwstr/>
  </property>
  <property fmtid="{D5CDD505-2E9C-101B-9397-08002B2CF9AE}" pid="8" name="Offisync_UpdateToken">
    <vt:lpwstr>2013-03-06T10:43:06-0800</vt:lpwstr>
  </property>
  <property fmtid="{D5CDD505-2E9C-101B-9397-08002B2CF9AE}" pid="9" name="Offisync_ProviderName">
    <vt:lpwstr>Central Desktop</vt:lpwstr>
  </property>
</Properties>
</file>