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queryTables/queryTable2.xml" ContentType="application/vnd.openxmlformats-officedocument.spreadsheetml.queryTable+xml"/>
  <Override PartName="/xl/comments2.xml" ContentType="application/vnd.openxmlformats-officedocument.spreadsheetml.comments+xml"/>
  <Override PartName="/xl/queryTables/queryTable3.xml" ContentType="application/vnd.openxmlformats-officedocument.spreadsheetml.queryTable+xml"/>
  <Override PartName="/xl/comments3.xml" ContentType="application/vnd.openxmlformats-officedocument.spreadsheetml.comments+xml"/>
  <Override PartName="/xl/queryTables/queryTable4.xml" ContentType="application/vnd.openxmlformats-officedocument.spreadsheetml.query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rooks\Dropbox\SCF Data\Submissions\Microsite_Data\"/>
    </mc:Choice>
  </mc:AlternateContent>
  <bookViews>
    <workbookView xWindow="0" yWindow="0" windowWidth="19440" windowHeight="11988" activeTab="3"/>
  </bookViews>
  <sheets>
    <sheet name="Odberg_soils" sheetId="9" r:id="rId1"/>
    <sheet name="Wolff_soils" sheetId="8" r:id="rId2"/>
    <sheet name="Aeschliman_soils" sheetId="7" r:id="rId3"/>
    <sheet name="Jones_soils" sheetId="6" r:id="rId4"/>
    <sheet name="slope_el_area" sheetId="5" r:id="rId5"/>
    <sheet name="crops" sheetId="4" r:id="rId6"/>
    <sheet name="landscape" sheetId="1" r:id="rId7"/>
    <sheet name="30_yr_month" sheetId="3" r:id="rId8"/>
    <sheet name="30_yr" sheetId="2" r:id="rId9"/>
  </sheets>
  <definedNames>
    <definedName name="chorizon" localSheetId="2">Aeschliman_soils!$E$3:$AB$4</definedName>
    <definedName name="chorizon" localSheetId="3">Jones_soils!$C$3:$AD$15</definedName>
    <definedName name="chorizon" localSheetId="0">Odberg_soils!$G$7:$AB$14</definedName>
    <definedName name="chorizon" localSheetId="1">Wolff_soils!$D$3:$AO$5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4" l="1"/>
  <c r="Q31" i="4"/>
  <c r="U78" i="3" l="1"/>
  <c r="T78" i="3"/>
  <c r="S78" i="3"/>
  <c r="R78" i="3"/>
  <c r="U77" i="3"/>
  <c r="T77" i="3"/>
  <c r="S77" i="3"/>
  <c r="R77" i="3"/>
  <c r="U76" i="3"/>
  <c r="T76" i="3"/>
  <c r="S76" i="3"/>
  <c r="R76" i="3"/>
  <c r="U75" i="3"/>
  <c r="T75" i="3"/>
  <c r="S75" i="3"/>
  <c r="R75" i="3"/>
  <c r="U74" i="3"/>
  <c r="T74" i="3"/>
  <c r="S74" i="3"/>
  <c r="R74" i="3"/>
  <c r="U73" i="3"/>
  <c r="T73" i="3"/>
  <c r="S73" i="3"/>
  <c r="R73" i="3"/>
  <c r="U72" i="3"/>
  <c r="T72" i="3"/>
  <c r="S72" i="3"/>
  <c r="R72" i="3"/>
  <c r="U71" i="3"/>
  <c r="T71" i="3"/>
  <c r="S71" i="3"/>
  <c r="R71" i="3"/>
  <c r="U70" i="3"/>
  <c r="T70" i="3"/>
  <c r="S70" i="3"/>
  <c r="R70" i="3"/>
  <c r="U69" i="3"/>
  <c r="T69" i="3"/>
  <c r="S69" i="3"/>
  <c r="R69" i="3"/>
  <c r="U68" i="3"/>
  <c r="T68" i="3"/>
  <c r="S68" i="3"/>
  <c r="R68" i="3"/>
  <c r="U67" i="3"/>
  <c r="T67" i="3"/>
  <c r="S67" i="3"/>
  <c r="R67" i="3"/>
  <c r="U66" i="3"/>
  <c r="T66" i="3"/>
  <c r="S66" i="3"/>
  <c r="R66" i="3"/>
  <c r="U65" i="3"/>
  <c r="T65" i="3"/>
  <c r="S65" i="3"/>
  <c r="R65" i="3"/>
  <c r="U64" i="3"/>
  <c r="T64" i="3"/>
  <c r="S64" i="3"/>
  <c r="R64" i="3"/>
  <c r="U63" i="3"/>
  <c r="T63" i="3"/>
  <c r="S63" i="3"/>
  <c r="R63" i="3"/>
  <c r="U62" i="3"/>
  <c r="T62" i="3"/>
  <c r="S62" i="3"/>
  <c r="R62" i="3"/>
  <c r="U61" i="3"/>
  <c r="T61" i="3"/>
  <c r="S61" i="3"/>
  <c r="R61" i="3"/>
  <c r="U60" i="3"/>
  <c r="T60" i="3"/>
  <c r="S60" i="3"/>
  <c r="R60" i="3"/>
  <c r="U59" i="3"/>
  <c r="T59" i="3"/>
  <c r="S59" i="3"/>
  <c r="R59" i="3"/>
  <c r="U58" i="3"/>
  <c r="T58" i="3"/>
  <c r="S58" i="3"/>
  <c r="R58" i="3"/>
  <c r="U57" i="3"/>
  <c r="T57" i="3"/>
  <c r="S57" i="3"/>
  <c r="R57" i="3"/>
  <c r="U56" i="3"/>
  <c r="T56" i="3"/>
  <c r="S56" i="3"/>
  <c r="R56" i="3"/>
  <c r="U55" i="3"/>
  <c r="T55" i="3"/>
  <c r="S55" i="3"/>
  <c r="R55" i="3"/>
  <c r="U54" i="3"/>
  <c r="T54" i="3"/>
  <c r="S54" i="3"/>
  <c r="R54" i="3"/>
  <c r="U53" i="3"/>
  <c r="T53" i="3"/>
  <c r="S53" i="3"/>
  <c r="R53" i="3"/>
  <c r="U52" i="3"/>
  <c r="T52" i="3"/>
  <c r="S52" i="3"/>
  <c r="R52" i="3"/>
  <c r="U51" i="3"/>
  <c r="T51" i="3"/>
  <c r="S51" i="3"/>
  <c r="R51" i="3"/>
  <c r="U50" i="3"/>
  <c r="T50" i="3"/>
  <c r="S50" i="3"/>
  <c r="R50" i="3"/>
  <c r="U49" i="3"/>
  <c r="T49" i="3"/>
  <c r="S49" i="3"/>
  <c r="R49" i="3"/>
  <c r="U48" i="3"/>
  <c r="T48" i="3"/>
  <c r="S48" i="3"/>
  <c r="R48" i="3"/>
  <c r="U47" i="3"/>
  <c r="T47" i="3"/>
  <c r="S47" i="3"/>
  <c r="R47" i="3"/>
  <c r="U46" i="3"/>
  <c r="T46" i="3"/>
  <c r="S46" i="3"/>
  <c r="R46" i="3"/>
  <c r="U45" i="3"/>
  <c r="T45" i="3"/>
  <c r="S45" i="3"/>
  <c r="R45" i="3"/>
  <c r="U44" i="3"/>
  <c r="T44" i="3"/>
  <c r="S44" i="3"/>
  <c r="R44" i="3"/>
  <c r="U43" i="3"/>
  <c r="T43" i="3"/>
  <c r="S43" i="3"/>
  <c r="R43" i="3"/>
  <c r="U42" i="3"/>
  <c r="T42" i="3"/>
  <c r="S42" i="3"/>
  <c r="R42" i="3"/>
  <c r="U41" i="3"/>
  <c r="T41" i="3"/>
  <c r="S41" i="3"/>
  <c r="R41" i="3"/>
  <c r="U40" i="3"/>
  <c r="T40" i="3"/>
  <c r="S40" i="3"/>
  <c r="R40" i="3"/>
  <c r="U39" i="3"/>
  <c r="T39" i="3"/>
  <c r="S39" i="3"/>
  <c r="R39" i="3"/>
  <c r="U38" i="3"/>
  <c r="T38" i="3"/>
  <c r="S38" i="3"/>
  <c r="R38" i="3"/>
  <c r="U37" i="3"/>
  <c r="T37" i="3"/>
  <c r="S37" i="3"/>
  <c r="R37" i="3"/>
  <c r="U36" i="3"/>
  <c r="T36" i="3"/>
  <c r="S36" i="3"/>
  <c r="R36" i="3"/>
  <c r="U35" i="3"/>
  <c r="T35" i="3"/>
  <c r="S35" i="3"/>
  <c r="R35" i="3"/>
  <c r="U34" i="3"/>
  <c r="T34" i="3"/>
  <c r="S34" i="3"/>
  <c r="R34" i="3"/>
  <c r="M32" i="3"/>
  <c r="Q31" i="3"/>
  <c r="P31" i="3"/>
  <c r="O31" i="3"/>
  <c r="N31" i="3"/>
  <c r="M31" i="3"/>
  <c r="L31" i="3"/>
  <c r="K31" i="3"/>
  <c r="J31" i="3"/>
  <c r="I31" i="3"/>
  <c r="H31" i="3"/>
  <c r="G31" i="3"/>
  <c r="F31" i="3"/>
  <c r="N32" i="3" s="1"/>
  <c r="AC30" i="3"/>
  <c r="AB30" i="3"/>
  <c r="AA30" i="3"/>
  <c r="Z30" i="3"/>
  <c r="Y30" i="3"/>
  <c r="X30" i="3"/>
  <c r="W30" i="3"/>
  <c r="V30" i="3"/>
  <c r="U30" i="3"/>
  <c r="T30" i="3"/>
  <c r="S30" i="3"/>
  <c r="R30" i="3"/>
  <c r="AC29" i="3"/>
  <c r="AB29" i="3"/>
  <c r="AA29" i="3"/>
  <c r="Z29" i="3"/>
  <c r="Y29" i="3"/>
  <c r="X29" i="3"/>
  <c r="W29" i="3"/>
  <c r="V29" i="3"/>
  <c r="U29" i="3"/>
  <c r="T29" i="3"/>
  <c r="S29" i="3"/>
  <c r="R29" i="3"/>
  <c r="AC28" i="3"/>
  <c r="AB28" i="3"/>
  <c r="AA28" i="3"/>
  <c r="Z28" i="3"/>
  <c r="Y28" i="3"/>
  <c r="X28" i="3"/>
  <c r="W28" i="3"/>
  <c r="V28" i="3"/>
  <c r="U28" i="3"/>
  <c r="T28" i="3"/>
  <c r="S28" i="3"/>
  <c r="R28" i="3"/>
  <c r="AC27" i="3"/>
  <c r="AB27" i="3"/>
  <c r="AA27" i="3"/>
  <c r="Z27" i="3"/>
  <c r="Y27" i="3"/>
  <c r="X27" i="3"/>
  <c r="W27" i="3"/>
  <c r="V27" i="3"/>
  <c r="U27" i="3"/>
  <c r="T27" i="3"/>
  <c r="S27" i="3"/>
  <c r="R27" i="3"/>
  <c r="AC26" i="3"/>
  <c r="AB26" i="3"/>
  <c r="AA26" i="3"/>
  <c r="Z26" i="3"/>
  <c r="Y26" i="3"/>
  <c r="X26" i="3"/>
  <c r="W26" i="3"/>
  <c r="V26" i="3"/>
  <c r="U26" i="3"/>
  <c r="T26" i="3"/>
  <c r="S26" i="3"/>
  <c r="R26" i="3"/>
  <c r="AC25" i="3"/>
  <c r="AB25" i="3"/>
  <c r="AA25" i="3"/>
  <c r="Z25" i="3"/>
  <c r="Y25" i="3"/>
  <c r="X25" i="3"/>
  <c r="W25" i="3"/>
  <c r="V25" i="3"/>
  <c r="U25" i="3"/>
  <c r="T25" i="3"/>
  <c r="S25" i="3"/>
  <c r="R25" i="3"/>
  <c r="AC24" i="3"/>
  <c r="AB24" i="3"/>
  <c r="AA24" i="3"/>
  <c r="Z24" i="3"/>
  <c r="Y24" i="3"/>
  <c r="X24" i="3"/>
  <c r="W24" i="3"/>
  <c r="V24" i="3"/>
  <c r="U24" i="3"/>
  <c r="T24" i="3"/>
  <c r="S24" i="3"/>
  <c r="R24" i="3"/>
  <c r="AC23" i="3"/>
  <c r="AB23" i="3"/>
  <c r="AA23" i="3"/>
  <c r="Z23" i="3"/>
  <c r="Y23" i="3"/>
  <c r="X23" i="3"/>
  <c r="W23" i="3"/>
  <c r="V23" i="3"/>
  <c r="U23" i="3"/>
  <c r="T23" i="3"/>
  <c r="S23" i="3"/>
  <c r="R23" i="3"/>
  <c r="AC22" i="3"/>
  <c r="AB22" i="3"/>
  <c r="AA22" i="3"/>
  <c r="Z22" i="3"/>
  <c r="Y22" i="3"/>
  <c r="X22" i="3"/>
  <c r="W22" i="3"/>
  <c r="V22" i="3"/>
  <c r="U22" i="3"/>
  <c r="T22" i="3"/>
  <c r="S22" i="3"/>
  <c r="R22" i="3"/>
  <c r="AC21" i="3"/>
  <c r="AB21" i="3"/>
  <c r="AA21" i="3"/>
  <c r="Z21" i="3"/>
  <c r="Y21" i="3"/>
  <c r="X21" i="3"/>
  <c r="W21" i="3"/>
  <c r="V21" i="3"/>
  <c r="U21" i="3"/>
  <c r="T21" i="3"/>
  <c r="S21" i="3"/>
  <c r="R21" i="3"/>
  <c r="AC20" i="3"/>
  <c r="AB20" i="3"/>
  <c r="AA20" i="3"/>
  <c r="Z20" i="3"/>
  <c r="Y20" i="3"/>
  <c r="X20" i="3"/>
  <c r="W20" i="3"/>
  <c r="V20" i="3"/>
  <c r="U20" i="3"/>
  <c r="T20" i="3"/>
  <c r="S20" i="3"/>
  <c r="R20" i="3"/>
  <c r="AC19" i="3"/>
  <c r="AB19" i="3"/>
  <c r="AA19" i="3"/>
  <c r="Z19" i="3"/>
  <c r="Y19" i="3"/>
  <c r="X19" i="3"/>
  <c r="W19" i="3"/>
  <c r="V19" i="3"/>
  <c r="U19" i="3"/>
  <c r="T19" i="3"/>
  <c r="S19" i="3"/>
  <c r="R19" i="3"/>
  <c r="E49" i="2"/>
  <c r="D49" i="2"/>
  <c r="C49" i="2"/>
  <c r="B49" i="2"/>
  <c r="E48" i="2"/>
  <c r="D48" i="2"/>
  <c r="C48" i="2"/>
  <c r="B48" i="2"/>
  <c r="E47" i="2"/>
  <c r="D47" i="2"/>
  <c r="C47" i="2"/>
  <c r="B47" i="2"/>
  <c r="K39" i="2"/>
  <c r="J39" i="2"/>
  <c r="I39" i="2"/>
  <c r="H39" i="2"/>
  <c r="E39" i="2"/>
  <c r="D39" i="2"/>
  <c r="C39" i="2"/>
  <c r="B39" i="2"/>
  <c r="K38" i="2"/>
  <c r="J38" i="2"/>
  <c r="I38" i="2"/>
  <c r="H38" i="2"/>
  <c r="E38" i="2"/>
  <c r="D38" i="2"/>
  <c r="C38" i="2"/>
  <c r="B38" i="2"/>
  <c r="K37" i="2"/>
  <c r="J37" i="2"/>
  <c r="I37" i="2"/>
  <c r="H37" i="2"/>
  <c r="E37" i="2"/>
  <c r="D37" i="2"/>
  <c r="C37" i="2"/>
  <c r="B37" i="2"/>
  <c r="O32" i="3" l="1"/>
  <c r="P32" i="3"/>
  <c r="G32" i="3"/>
  <c r="Q32" i="3"/>
  <c r="H32" i="3"/>
  <c r="I32" i="3"/>
  <c r="K32" i="3"/>
  <c r="L32" i="3"/>
  <c r="F32" i="3"/>
  <c r="J32" i="3"/>
</calcChain>
</file>

<file path=xl/comments1.xml><?xml version="1.0" encoding="utf-8"?>
<comments xmlns="http://schemas.openxmlformats.org/spreadsheetml/2006/main">
  <authors>
    <author/>
  </authors>
  <commentList>
    <comment ref="G6" authorId="0" shapeId="0">
      <text>
        <r>
          <rPr>
            <sz val="8"/>
            <color rgb="FF000000"/>
            <rFont val="Tahoma"/>
            <family val="2"/>
            <charset val="1"/>
          </rPr>
          <t>[Microsoft JET Created Table]171100710100707070707070707070707070707070707070707070707070707070707070707070707070707070707070707070707070707070707070707070707070707070707070707070707070707070707070707070707070707070707070707070707070707070707070707070707101007070707070707070707070707070707070707070707070707070707070707070707070707070707070707070707070707070707070710101010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8"/>
            <color rgb="FF000000"/>
            <rFont val="Tahoma"/>
            <family val="2"/>
            <charset val="1"/>
          </rPr>
          <t>[Microsoft JET Created Table]171100710100707070707070707070707070707070707070707070707070707070707070707070707070707070707070707070707070707070707070707070707070707070707070707070707070707070707070707070707070707070707070707070707070707070707070707070707101007070707070707070707070707070707070707070707070707070707070707070707070707070707070707070707070707070707070710101010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8"/>
            <color rgb="FF000000"/>
            <rFont val="Tahoma"/>
            <family val="2"/>
            <charset val="1"/>
          </rPr>
          <t>[Microsoft JET Created Table]171100710100707070707070707070707070707070707070707070707070707070707070707070707070707070707070707070707070707070707070707070707070707070707070707070707070707070707070707070707070707070707070707070707070707070707070707070707101007070707070707070707070707070707070707070707070707070707070707070707070707070707070707070707070707070707070710101010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8"/>
            <color rgb="FF000000"/>
            <rFont val="Tahoma"/>
            <family val="2"/>
            <charset val="1"/>
          </rPr>
          <t>[Microsoft JET Created Table]171100710100707070707070707070707070707070707070707070707070707070707070707070707070707070707070707070707070707070707070707070707070707070707070707070707070707070707070707070707070707070707070707070707070707070707070707070707101007070707070707070707070707070707070707070707070707070707070707070707070707070707070707070707070707070707070710101010</t>
        </r>
      </text>
    </comment>
  </commentList>
</comments>
</file>

<file path=xl/connections.xml><?xml version="1.0" encoding="utf-8"?>
<connections xmlns="http://schemas.openxmlformats.org/spreadsheetml/2006/main">
  <connection id="1" name="chorizon" type="6" refreshedVersion="5" background="1" saveData="1">
    <textPr codePage="437" sourceFile="D:\Graduate Studies\Thesis\wss_aoi_2014-10-08_20-32-23\tabular\chorizon.txt" delimiter="|">
      <textFields count="17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horizon1" type="6" refreshedVersion="5" background="1" saveData="1">
    <textPr codePage="437" sourceFile="D:\Graduate Studies\Thesis\wss_aoi_2014-10-08_20-58-59\tabular\chorizon.txt" delimiter="|">
      <textFields count="17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horizon2" type="6" refreshedVersion="5" background="1" saveData="1">
    <textPr codePage="437" sourceFile="E:\Graduate Studies\Thesis\wss_aoi_2014-10-08_19-08-42\tabular\chorizon.txt" delimiter="|">
      <textFields count="17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horizon3" type="6" refreshedVersion="4" background="1" saveData="1">
    <textPr codePage="437" sourceFile="E:\Graduate Studies\Thesis\wss_aoi_2014-10-11_22-06-48\tabular\chorizon.txt" delimiter="|">
      <textFields count="17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<sst xmlns="http://schemas.openxmlformats.org/spreadsheetml/2006/main" count="663" uniqueCount="216">
  <si>
    <t>Genesee</t>
  </si>
  <si>
    <t>Leland</t>
  </si>
  <si>
    <t>Troy</t>
  </si>
  <si>
    <t>W-facing backslope</t>
  </si>
  <si>
    <t>N-facing backslope</t>
  </si>
  <si>
    <t>12%</t>
  </si>
  <si>
    <t>summit</t>
  </si>
  <si>
    <t>S-facing backslope</t>
  </si>
  <si>
    <t>10%</t>
  </si>
  <si>
    <t>S-facing slope</t>
  </si>
  <si>
    <t>N-facing shoulder</t>
  </si>
  <si>
    <t>7%</t>
  </si>
  <si>
    <t>N-facing footslope</t>
  </si>
  <si>
    <t>W-facing shallow slope</t>
  </si>
  <si>
    <t>draw</t>
  </si>
  <si>
    <t>2%</t>
  </si>
  <si>
    <t>9%</t>
  </si>
  <si>
    <t>flat</t>
  </si>
  <si>
    <t>6%</t>
  </si>
  <si>
    <t>S-facing Shoulder</t>
  </si>
  <si>
    <t>S-facing footslope</t>
  </si>
  <si>
    <t>4%</t>
  </si>
  <si>
    <t>S-facing shoulder</t>
  </si>
  <si>
    <t>8%</t>
  </si>
  <si>
    <t>S-facing toeslope</t>
  </si>
  <si>
    <t>11%</t>
  </si>
  <si>
    <t>PRISM 30-yr. normals</t>
  </si>
  <si>
    <t>Location</t>
  </si>
  <si>
    <t>lat</t>
  </si>
  <si>
    <t>long</t>
  </si>
  <si>
    <t>precip. (mm)</t>
  </si>
  <si>
    <t>Tair, avg</t>
  </si>
  <si>
    <t>Tair, min</t>
  </si>
  <si>
    <t>Tair, 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</si>
  <si>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</si>
  <si>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</si>
  <si>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</si>
  <si>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</si>
  <si>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</si>
  <si>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</si>
  <si>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</si>
  <si>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</si>
  <si>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</si>
  <si>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</si>
  <si>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</si>
  <si>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</si>
  <si>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Moscow</t>
  </si>
  <si>
    <t>46.732783</t>
  </si>
  <si>
    <t>-116.997946</t>
  </si>
  <si>
    <t>46.733917</t>
  </si>
  <si>
    <t>-116.767234</t>
  </si>
  <si>
    <t>Kendrick</t>
  </si>
  <si>
    <t>46.613743</t>
  </si>
  <si>
    <t>-116.646781</t>
  </si>
  <si>
    <t>Julietta</t>
  </si>
  <si>
    <t>46.577639</t>
  </si>
  <si>
    <t>-116.704970</t>
  </si>
  <si>
    <t>46.550426</t>
  </si>
  <si>
    <t>-116.924910</t>
  </si>
  <si>
    <t>Pullman</t>
  </si>
  <si>
    <t>46.731193</t>
  </si>
  <si>
    <t>-117.179595</t>
  </si>
  <si>
    <t>Colfax</t>
  </si>
  <si>
    <t>46.880070</t>
  </si>
  <si>
    <t>-117.364345</t>
  </si>
  <si>
    <t>Airport</t>
  </si>
  <si>
    <t>46.742820</t>
  </si>
  <si>
    <t>-117.109119</t>
  </si>
  <si>
    <t>AES</t>
  </si>
  <si>
    <t>46.792053</t>
  </si>
  <si>
    <t>-117.441889</t>
  </si>
  <si>
    <t>W</t>
  </si>
  <si>
    <t>46.578747</t>
  </si>
  <si>
    <t>-116.595611</t>
  </si>
  <si>
    <t>J</t>
  </si>
  <si>
    <t>OD</t>
  </si>
  <si>
    <t>46.512675</t>
  </si>
  <si>
    <t>-116.826186</t>
  </si>
  <si>
    <t>46.677675</t>
  </si>
  <si>
    <t>-116.774853</t>
  </si>
  <si>
    <t>800m</t>
  </si>
  <si>
    <t xml:space="preserve">Precip. </t>
  </si>
  <si>
    <t>Aes</t>
  </si>
  <si>
    <t>Od</t>
  </si>
  <si>
    <t>WY</t>
  </si>
  <si>
    <t>Nov-May</t>
  </si>
  <si>
    <t>Crop Year</t>
  </si>
  <si>
    <t>Crop</t>
  </si>
  <si>
    <t>Plant</t>
  </si>
  <si>
    <t>Harvest</t>
  </si>
  <si>
    <t>SW</t>
  </si>
  <si>
    <t>WW</t>
  </si>
  <si>
    <t>JONES</t>
  </si>
  <si>
    <t>GARBS</t>
  </si>
  <si>
    <t>ODBERG</t>
  </si>
  <si>
    <t>Garbs</t>
  </si>
  <si>
    <t>SB</t>
  </si>
  <si>
    <t>Canola</t>
  </si>
  <si>
    <t>WOLFF</t>
  </si>
  <si>
    <t>Field</t>
  </si>
  <si>
    <t>P</t>
  </si>
  <si>
    <t>ΔS</t>
  </si>
  <si>
    <t>RO</t>
  </si>
  <si>
    <t>ET+DP+Q</t>
  </si>
  <si>
    <t>Etm</t>
  </si>
  <si>
    <t>slope</t>
  </si>
  <si>
    <t>min</t>
  </si>
  <si>
    <t>max</t>
  </si>
  <si>
    <t>median</t>
  </si>
  <si>
    <t>mean</t>
  </si>
  <si>
    <t>elevation</t>
  </si>
  <si>
    <t># cells</t>
  </si>
  <si>
    <t>res</t>
  </si>
  <si>
    <t>Area (ha)</t>
  </si>
  <si>
    <t>1/3 bar</t>
  </si>
  <si>
    <t>oven dry</t>
  </si>
  <si>
    <t>Soil Series</t>
  </si>
  <si>
    <t>hzname</t>
  </si>
  <si>
    <t>hzdept_r</t>
  </si>
  <si>
    <t>hzdepb_r</t>
  </si>
  <si>
    <t>sand_r</t>
  </si>
  <si>
    <t>silt_r</t>
  </si>
  <si>
    <t>clay_r</t>
  </si>
  <si>
    <t>om_r</t>
  </si>
  <si>
    <t>BD_l</t>
  </si>
  <si>
    <t>BD_r</t>
  </si>
  <si>
    <t>BD_h</t>
  </si>
  <si>
    <t>ksat_l</t>
  </si>
  <si>
    <t>ksat_r</t>
  </si>
  <si>
    <t>ksat_h</t>
  </si>
  <si>
    <t>awc_l</t>
  </si>
  <si>
    <t>awc_r</t>
  </si>
  <si>
    <t>awc_h</t>
  </si>
  <si>
    <t>fc_l</t>
  </si>
  <si>
    <t>fc_r</t>
  </si>
  <si>
    <t>fc_h</t>
  </si>
  <si>
    <t>wp_l</t>
  </si>
  <si>
    <t>wp_r</t>
  </si>
  <si>
    <t>wp_h</t>
  </si>
  <si>
    <t>porosity_l</t>
  </si>
  <si>
    <t>porosity_r</t>
  </si>
  <si>
    <t>porosity_h</t>
  </si>
  <si>
    <t>Driscoll</t>
  </si>
  <si>
    <t>A</t>
  </si>
  <si>
    <t>Bt</t>
  </si>
  <si>
    <t>Larkin silt loam</t>
  </si>
  <si>
    <t>Oi</t>
  </si>
  <si>
    <t>Oe</t>
  </si>
  <si>
    <t>Btc</t>
  </si>
  <si>
    <t>Latahco-Thatuna</t>
  </si>
  <si>
    <t>A1</t>
  </si>
  <si>
    <t>A2</t>
  </si>
  <si>
    <t>Ec</t>
  </si>
  <si>
    <t>Southwick silt loam</t>
  </si>
  <si>
    <t>AB</t>
  </si>
  <si>
    <t>Bt/Ec</t>
  </si>
  <si>
    <t>Btcx</t>
  </si>
  <si>
    <t>avg</t>
  </si>
  <si>
    <t>stdev</t>
  </si>
  <si>
    <t>BD</t>
  </si>
  <si>
    <t>sand</t>
  </si>
  <si>
    <t>silt</t>
  </si>
  <si>
    <t>clay</t>
  </si>
  <si>
    <t>micrometers/s</t>
  </si>
  <si>
    <t>Farm</t>
  </si>
  <si>
    <t>Texture class</t>
  </si>
  <si>
    <t>clayl_l</t>
  </si>
  <si>
    <t>clayl_r</t>
  </si>
  <si>
    <t>clay_h</t>
  </si>
  <si>
    <t>om_l</t>
  </si>
  <si>
    <t>om_h</t>
  </si>
  <si>
    <t>silt loam</t>
  </si>
  <si>
    <t>Palouse Silt loam</t>
  </si>
  <si>
    <t>H1</t>
  </si>
  <si>
    <t>H2</t>
  </si>
  <si>
    <t>average</t>
  </si>
  <si>
    <t>textural class</t>
  </si>
  <si>
    <t>sand_l</t>
  </si>
  <si>
    <t>sand_h</t>
  </si>
  <si>
    <t>silt_l</t>
  </si>
  <si>
    <t>silt_h</t>
  </si>
  <si>
    <t>clay_l</t>
  </si>
  <si>
    <t>clayl_h</t>
  </si>
  <si>
    <t>Southwick Silt Loam</t>
  </si>
  <si>
    <t>E</t>
  </si>
  <si>
    <t>silty clay loam</t>
  </si>
  <si>
    <t>Btxb</t>
  </si>
  <si>
    <t xml:space="preserve">average </t>
  </si>
  <si>
    <t>Soil series</t>
  </si>
  <si>
    <t>texture class</t>
  </si>
  <si>
    <t>parent material</t>
  </si>
  <si>
    <t>Depth to restrictive layer</t>
  </si>
  <si>
    <t>DB_r</t>
  </si>
  <si>
    <t>Palouse</t>
  </si>
  <si>
    <t>Volcanic ash and/or loess</t>
  </si>
  <si>
    <t>&gt;80 in.</t>
  </si>
  <si>
    <t>Bt1</t>
  </si>
  <si>
    <t>Bt2</t>
  </si>
  <si>
    <t>Naff</t>
  </si>
  <si>
    <t>Silt loam</t>
  </si>
  <si>
    <t>Loess</t>
  </si>
  <si>
    <t>Silty clay loam</t>
  </si>
  <si>
    <t>Taxonomic classification</t>
  </si>
  <si>
    <t>Fine-silty, mixed, mexic Pachic Ultic Haploxerolls</t>
  </si>
  <si>
    <t>Fine-silty, mixed mesic Boralfic Argixerolls</t>
  </si>
  <si>
    <t>Fine, montmorillonitic, mesic Ultic Palexerolls</t>
  </si>
  <si>
    <t>Fine-silty, mixed, mesic Ultic Argixerolls</t>
  </si>
  <si>
    <t>Fine-silty, mixed, mesic Boralfic Argixerolls (Thatuna)</t>
  </si>
  <si>
    <t>top_r (cm)</t>
  </si>
  <si>
    <t>bot_r (cm)</t>
  </si>
  <si>
    <r>
      <t>ksat_l (</t>
    </r>
    <r>
      <rPr>
        <b/>
        <sz val="10"/>
        <rFont val="Calibri"/>
        <family val="2"/>
      </rPr>
      <t>μ</t>
    </r>
    <r>
      <rPr>
        <b/>
        <sz val="10"/>
        <rFont val="MS Sans Serif"/>
        <family val="2"/>
        <charset val="1"/>
      </rPr>
      <t>m/s)</t>
    </r>
  </si>
  <si>
    <t>taxonomic classification</t>
  </si>
  <si>
    <t>MAP (mm)</t>
  </si>
  <si>
    <t>Elavation (m)</t>
  </si>
  <si>
    <t>Max Slope (%)</t>
  </si>
  <si>
    <t>Mean Slope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</si>
</sst>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0"/>
      <name val="MS Sans Serif"/>
      <family val="2"/>
      <charset val="1"/>
    </font>
    <font>
      <sz val="8"/>
      <color rgb="FF000000"/>
      <name val="Tahoma"/>
      <family val="2"/>
      <charset val="1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FFCC0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32">
    <xf numFmtId="0" fontId="0" fillId="0" borderId="0" xfId="0"/>
    <xf numFmtId="0" fontId="0" fillId="2" borderId="0" xfId="0" applyFill="1"/>
    <xf numFmtId="9" fontId="0" fillId="2" borderId="0" xfId="0" applyNumberFormat="1" applyFill="1"/>
    <xf numFmtId="0" fontId="0" fillId="0" borderId="0" xfId="0" applyAlignment="1">
      <alignment horizontal="right"/>
    </xf>
    <xf numFmtId="9" fontId="0" fillId="0" borderId="0" xfId="0" applyNumberFormat="1"/>
    <xf numFmtId="0" fontId="0" fillId="2" borderId="0" xfId="0" applyFill="1" applyAlignment="1">
      <alignment horizontal="right"/>
    </xf>
    <xf numFmtId="0" fontId="3" fillId="0" borderId="0" xfId="2" applyFont="1"/>
    <xf numFmtId="0" fontId="2" fillId="0" borderId="0" xfId="2"/>
    <xf numFmtId="0" fontId="4" fillId="3" borderId="2" xfId="2" applyFont="1" applyFill="1" applyBorder="1"/>
    <xf numFmtId="0" fontId="4" fillId="3" borderId="0" xfId="2" applyFont="1" applyFill="1" applyBorder="1"/>
    <xf numFmtId="0" fontId="2" fillId="0" borderId="0" xfId="2" applyNumberFormat="1"/>
    <xf numFmtId="14" fontId="2" fillId="0" borderId="0" xfId="2" applyNumberFormat="1" applyAlignment="1">
      <alignment horizontal="left" indent="1"/>
    </xf>
    <xf numFmtId="14" fontId="0" fillId="2" borderId="0" xfId="0" applyNumberFormat="1" applyFill="1"/>
    <xf numFmtId="14" fontId="0" fillId="0" borderId="0" xfId="0" applyNumberFormat="1"/>
    <xf numFmtId="0" fontId="0" fillId="0" borderId="0" xfId="0" applyNumberFormat="1"/>
    <xf numFmtId="0" fontId="0" fillId="0" borderId="0" xfId="0" quotePrefix="1"/>
    <xf numFmtId="0" fontId="5" fillId="0" borderId="0" xfId="0" applyFont="1"/>
    <xf numFmtId="0" fontId="6" fillId="4" borderId="1" xfId="1" applyFont="1" applyFill="1"/>
    <xf numFmtId="10" fontId="0" fillId="0" borderId="0" xfId="0" applyNumberFormat="1"/>
    <xf numFmtId="0" fontId="0" fillId="5" borderId="3" xfId="0" applyFill="1" applyBorder="1"/>
    <xf numFmtId="0" fontId="0" fillId="5" borderId="0" xfId="0" applyFill="1" applyBorder="1"/>
    <xf numFmtId="0" fontId="0" fillId="5" borderId="10" xfId="0" applyFill="1" applyBorder="1"/>
    <xf numFmtId="0" fontId="0" fillId="5" borderId="8" xfId="0" applyFill="1" applyBorder="1"/>
    <xf numFmtId="0" fontId="0" fillId="5" borderId="5" xfId="0" applyFill="1" applyBorder="1"/>
    <xf numFmtId="0" fontId="0" fillId="6" borderId="4" xfId="0" applyFill="1" applyBorder="1"/>
    <xf numFmtId="0" fontId="0" fillId="6" borderId="9" xfId="0" applyFill="1" applyBorder="1"/>
    <xf numFmtId="0" fontId="0" fillId="6" borderId="7" xfId="0" applyFill="1" applyBorder="1"/>
    <xf numFmtId="0" fontId="0" fillId="6" borderId="6" xfId="0" applyFill="1" applyBorder="1"/>
    <xf numFmtId="0" fontId="2" fillId="5" borderId="0" xfId="2" applyFont="1" applyFill="1"/>
    <xf numFmtId="0" fontId="2" fillId="5" borderId="0" xfId="2" applyFill="1" applyAlignment="1">
      <alignment horizontal="center"/>
    </xf>
    <xf numFmtId="0" fontId="2" fillId="0" borderId="11" xfId="2" applyBorder="1"/>
    <xf numFmtId="0" fontId="2" fillId="0" borderId="0" xfId="2" applyBorder="1" applyAlignment="1">
      <alignment horizontal="center"/>
    </xf>
  </cellXfs>
  <cellStyles count="3">
    <cellStyle name="Heading 2" xfId="1" builtinId="17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horizon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horizon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horizon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horizon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queryTable" Target="../queryTables/queryTable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B21"/>
  <sheetViews>
    <sheetView topLeftCell="D6" workbookViewId="0">
      <selection activeCell="L13" sqref="L13"/>
    </sheetView>
  </sheetViews>
  <sheetFormatPr defaultRowHeight="14.4" x14ac:dyDescent="0.55000000000000004"/>
  <cols>
    <col min="2" max="2" width="10.83984375" customWidth="1"/>
    <col min="3" max="3" width="15.83984375" customWidth="1"/>
    <col min="4" max="4" width="24.15625" customWidth="1"/>
    <col min="5" max="5" width="45.15625" customWidth="1"/>
    <col min="6" max="6" width="24.15625" customWidth="1"/>
    <col min="7" max="7" width="4" bestFit="1" customWidth="1"/>
    <col min="8" max="8" width="11.15625" customWidth="1"/>
    <col min="9" max="9" width="10.26171875" customWidth="1"/>
    <col min="10" max="10" width="7.83984375" customWidth="1"/>
    <col min="11" max="11" width="6.41796875" customWidth="1"/>
    <col min="12" max="12" width="7.41796875" customWidth="1"/>
    <col min="13" max="13" width="7" customWidth="1"/>
    <col min="14" max="14" width="7.15625" customWidth="1"/>
    <col min="15" max="15" width="8.26171875" customWidth="1"/>
    <col min="16" max="16" width="8" customWidth="1"/>
    <col min="17" max="17" width="11.15625" customWidth="1"/>
    <col min="18" max="18" width="7.578125" customWidth="1"/>
    <col min="19" max="19" width="8.68359375" customWidth="1"/>
    <col min="20" max="20" width="8.83984375" customWidth="1"/>
    <col min="21" max="21" width="7.578125" customWidth="1"/>
    <col min="22" max="22" width="7.83984375" customWidth="1"/>
    <col min="23" max="23" width="7.68359375" customWidth="1"/>
    <col min="24" max="24" width="5.83984375" customWidth="1"/>
    <col min="25" max="25" width="6.83984375" customWidth="1"/>
    <col min="26" max="26" width="11" customWidth="1"/>
    <col min="27" max="27" width="8" bestFit="1" customWidth="1"/>
    <col min="28" max="28" width="9" bestFit="1" customWidth="1"/>
  </cols>
  <sheetData>
    <row r="5" spans="1:28" x14ac:dyDescent="0.55000000000000004">
      <c r="N5" t="s">
        <v>114</v>
      </c>
      <c r="O5" t="s">
        <v>114</v>
      </c>
      <c r="P5" t="s">
        <v>114</v>
      </c>
      <c r="Q5" t="s">
        <v>115</v>
      </c>
    </row>
    <row r="6" spans="1:28" ht="14.7" thickBot="1" x14ac:dyDescent="0.6">
      <c r="A6" t="s">
        <v>164</v>
      </c>
      <c r="B6" t="s">
        <v>188</v>
      </c>
      <c r="C6" t="s">
        <v>189</v>
      </c>
      <c r="D6" t="s">
        <v>190</v>
      </c>
      <c r="E6" t="s">
        <v>211</v>
      </c>
      <c r="F6" t="s">
        <v>191</v>
      </c>
      <c r="G6" s="17" t="s">
        <v>117</v>
      </c>
      <c r="H6" s="17" t="s">
        <v>118</v>
      </c>
      <c r="I6" s="17" t="s">
        <v>119</v>
      </c>
      <c r="J6" s="17" t="s">
        <v>120</v>
      </c>
      <c r="K6" s="17" t="s">
        <v>121</v>
      </c>
      <c r="L6" s="17" t="s">
        <v>122</v>
      </c>
      <c r="M6" s="17" t="s">
        <v>123</v>
      </c>
      <c r="N6" s="17" t="s">
        <v>124</v>
      </c>
      <c r="O6" s="17" t="s">
        <v>125</v>
      </c>
      <c r="P6" s="17" t="s">
        <v>126</v>
      </c>
      <c r="Q6" s="17" t="s">
        <v>192</v>
      </c>
      <c r="R6" s="17" t="s">
        <v>127</v>
      </c>
      <c r="S6" s="17" t="s">
        <v>128</v>
      </c>
      <c r="T6" s="17" t="s">
        <v>129</v>
      </c>
      <c r="U6" s="17" t="s">
        <v>130</v>
      </c>
      <c r="V6" s="17" t="s">
        <v>131</v>
      </c>
      <c r="W6" s="17" t="s">
        <v>132</v>
      </c>
      <c r="X6" s="17" t="s">
        <v>134</v>
      </c>
      <c r="Y6" s="17" t="s">
        <v>137</v>
      </c>
      <c r="Z6" s="17" t="s">
        <v>140</v>
      </c>
    </row>
    <row r="7" spans="1:28" ht="14.7" thickTop="1" x14ac:dyDescent="0.55000000000000004">
      <c r="A7" t="s">
        <v>0</v>
      </c>
      <c r="B7" t="s">
        <v>193</v>
      </c>
      <c r="C7" t="s">
        <v>171</v>
      </c>
      <c r="D7" t="s">
        <v>194</v>
      </c>
      <c r="E7" t="s">
        <v>203</v>
      </c>
      <c r="F7" s="18" t="s">
        <v>195</v>
      </c>
      <c r="G7" t="s">
        <v>143</v>
      </c>
      <c r="H7">
        <v>0</v>
      </c>
      <c r="I7">
        <v>38</v>
      </c>
      <c r="J7">
        <v>11.2</v>
      </c>
      <c r="K7">
        <v>67.3</v>
      </c>
      <c r="L7">
        <v>21.5</v>
      </c>
      <c r="M7">
        <v>3</v>
      </c>
      <c r="N7">
        <v>1.1000000000000001</v>
      </c>
      <c r="O7">
        <v>1.2</v>
      </c>
      <c r="P7">
        <v>1.3</v>
      </c>
      <c r="Q7">
        <v>1.25</v>
      </c>
      <c r="R7">
        <v>4</v>
      </c>
      <c r="S7">
        <v>9</v>
      </c>
      <c r="T7">
        <v>14.11</v>
      </c>
      <c r="U7">
        <v>0.18</v>
      </c>
      <c r="V7">
        <v>0.2</v>
      </c>
      <c r="W7">
        <v>0.21</v>
      </c>
      <c r="X7">
        <v>28.7</v>
      </c>
      <c r="Y7">
        <v>13.6</v>
      </c>
      <c r="Z7">
        <v>51</v>
      </c>
      <c r="AA7">
        <v>8943457</v>
      </c>
      <c r="AB7">
        <v>25128759</v>
      </c>
    </row>
    <row r="8" spans="1:28" x14ac:dyDescent="0.55000000000000004">
      <c r="A8" t="s">
        <v>0</v>
      </c>
      <c r="B8" t="s">
        <v>193</v>
      </c>
      <c r="C8" t="s">
        <v>171</v>
      </c>
      <c r="D8" t="s">
        <v>194</v>
      </c>
      <c r="E8" t="s">
        <v>203</v>
      </c>
      <c r="F8" s="18" t="s">
        <v>195</v>
      </c>
      <c r="G8" t="s">
        <v>154</v>
      </c>
      <c r="H8">
        <v>38</v>
      </c>
      <c r="I8">
        <v>69</v>
      </c>
      <c r="J8">
        <v>11.2</v>
      </c>
      <c r="K8">
        <v>67.3</v>
      </c>
      <c r="L8">
        <v>21.5</v>
      </c>
      <c r="M8">
        <v>2</v>
      </c>
      <c r="N8">
        <v>1.1000000000000001</v>
      </c>
      <c r="O8">
        <v>1.2</v>
      </c>
      <c r="P8">
        <v>1.3</v>
      </c>
      <c r="Q8">
        <v>1.25</v>
      </c>
      <c r="R8">
        <v>4</v>
      </c>
      <c r="S8">
        <v>9</v>
      </c>
      <c r="T8">
        <v>14.11</v>
      </c>
      <c r="U8">
        <v>0.18</v>
      </c>
      <c r="V8">
        <v>0.2</v>
      </c>
      <c r="W8">
        <v>0.21</v>
      </c>
      <c r="X8">
        <v>27.9</v>
      </c>
      <c r="Y8">
        <v>12.5</v>
      </c>
      <c r="Z8">
        <v>51</v>
      </c>
      <c r="AA8">
        <v>8943457</v>
      </c>
      <c r="AB8">
        <v>25128760</v>
      </c>
    </row>
    <row r="9" spans="1:28" x14ac:dyDescent="0.55000000000000004">
      <c r="A9" t="s">
        <v>0</v>
      </c>
      <c r="B9" t="s">
        <v>193</v>
      </c>
      <c r="C9" t="s">
        <v>171</v>
      </c>
      <c r="D9" t="s">
        <v>194</v>
      </c>
      <c r="E9" t="s">
        <v>203</v>
      </c>
      <c r="F9" s="18" t="s">
        <v>195</v>
      </c>
      <c r="G9" t="s">
        <v>196</v>
      </c>
      <c r="H9">
        <v>69</v>
      </c>
      <c r="I9">
        <v>127</v>
      </c>
      <c r="J9">
        <v>9.4</v>
      </c>
      <c r="K9">
        <v>67.099999999999994</v>
      </c>
      <c r="L9">
        <v>23.5</v>
      </c>
      <c r="M9">
        <v>0.75</v>
      </c>
      <c r="N9">
        <v>1.2</v>
      </c>
      <c r="O9">
        <v>1.3</v>
      </c>
      <c r="P9">
        <v>1.4</v>
      </c>
      <c r="Q9">
        <v>1.48</v>
      </c>
      <c r="R9">
        <v>4</v>
      </c>
      <c r="S9">
        <v>9</v>
      </c>
      <c r="T9">
        <v>14.11</v>
      </c>
      <c r="U9">
        <v>0.18</v>
      </c>
      <c r="V9">
        <v>0.19</v>
      </c>
      <c r="W9">
        <v>0.2</v>
      </c>
      <c r="X9">
        <v>28.4</v>
      </c>
      <c r="Y9">
        <v>13.1</v>
      </c>
      <c r="Z9">
        <v>48</v>
      </c>
      <c r="AA9">
        <v>8943457</v>
      </c>
      <c r="AB9">
        <v>25128761</v>
      </c>
    </row>
    <row r="10" spans="1:28" x14ac:dyDescent="0.55000000000000004">
      <c r="A10" t="s">
        <v>0</v>
      </c>
      <c r="B10" t="s">
        <v>193</v>
      </c>
      <c r="C10" t="s">
        <v>185</v>
      </c>
      <c r="D10" t="s">
        <v>194</v>
      </c>
      <c r="E10" t="s">
        <v>203</v>
      </c>
      <c r="F10" s="18" t="s">
        <v>195</v>
      </c>
      <c r="G10" t="s">
        <v>197</v>
      </c>
      <c r="H10">
        <v>127</v>
      </c>
      <c r="I10">
        <v>160</v>
      </c>
      <c r="J10">
        <v>9</v>
      </c>
      <c r="K10">
        <v>64</v>
      </c>
      <c r="L10">
        <v>27</v>
      </c>
      <c r="M10">
        <v>0.25</v>
      </c>
      <c r="N10">
        <v>1.2</v>
      </c>
      <c r="O10">
        <v>1.33</v>
      </c>
      <c r="P10">
        <v>1.45</v>
      </c>
      <c r="Q10">
        <v>1.52</v>
      </c>
      <c r="R10">
        <v>4</v>
      </c>
      <c r="S10">
        <v>9</v>
      </c>
      <c r="T10">
        <v>14.11</v>
      </c>
      <c r="U10">
        <v>0.16</v>
      </c>
      <c r="V10">
        <v>0.18</v>
      </c>
      <c r="W10">
        <v>0.2</v>
      </c>
      <c r="X10">
        <v>29.5</v>
      </c>
      <c r="Y10">
        <v>14.7</v>
      </c>
      <c r="Z10">
        <v>47</v>
      </c>
      <c r="AA10">
        <v>8943457</v>
      </c>
      <c r="AB10">
        <v>25128762</v>
      </c>
    </row>
    <row r="11" spans="1:28" x14ac:dyDescent="0.55000000000000004">
      <c r="A11" t="s">
        <v>0</v>
      </c>
      <c r="B11" t="s">
        <v>198</v>
      </c>
      <c r="C11" t="s">
        <v>199</v>
      </c>
      <c r="D11" t="s">
        <v>200</v>
      </c>
      <c r="E11" t="s">
        <v>206</v>
      </c>
      <c r="F11" s="18" t="s">
        <v>195</v>
      </c>
      <c r="G11" t="s">
        <v>154</v>
      </c>
      <c r="H11">
        <v>0</v>
      </c>
      <c r="I11">
        <v>30</v>
      </c>
      <c r="J11">
        <v>11.4</v>
      </c>
      <c r="K11">
        <v>68.599999999999994</v>
      </c>
      <c r="L11">
        <v>20</v>
      </c>
      <c r="M11">
        <v>3</v>
      </c>
      <c r="N11">
        <v>1.1499999999999999</v>
      </c>
      <c r="O11">
        <v>1.23</v>
      </c>
      <c r="P11">
        <v>1.3</v>
      </c>
      <c r="Q11">
        <v>1.29</v>
      </c>
      <c r="R11">
        <v>4</v>
      </c>
      <c r="S11">
        <v>9</v>
      </c>
      <c r="T11">
        <v>14.11</v>
      </c>
      <c r="U11">
        <v>0.18</v>
      </c>
      <c r="V11">
        <v>0.2</v>
      </c>
      <c r="W11">
        <v>0.21</v>
      </c>
      <c r="X11">
        <v>28.5</v>
      </c>
      <c r="Y11">
        <v>13.2</v>
      </c>
      <c r="Z11">
        <v>50</v>
      </c>
      <c r="AA11">
        <v>8943456</v>
      </c>
      <c r="AB11">
        <v>25128756</v>
      </c>
    </row>
    <row r="12" spans="1:28" x14ac:dyDescent="0.55000000000000004">
      <c r="A12" t="s">
        <v>0</v>
      </c>
      <c r="B12" t="s">
        <v>198</v>
      </c>
      <c r="C12" t="s">
        <v>201</v>
      </c>
      <c r="D12" t="s">
        <v>200</v>
      </c>
      <c r="E12" t="s">
        <v>206</v>
      </c>
      <c r="F12" s="18" t="s">
        <v>195</v>
      </c>
      <c r="G12" t="s">
        <v>196</v>
      </c>
      <c r="H12">
        <v>30</v>
      </c>
      <c r="I12">
        <v>51</v>
      </c>
      <c r="J12">
        <v>8.6</v>
      </c>
      <c r="K12">
        <v>60.9</v>
      </c>
      <c r="L12">
        <v>30.5</v>
      </c>
      <c r="M12">
        <v>1.5</v>
      </c>
      <c r="N12">
        <v>1.2</v>
      </c>
      <c r="O12">
        <v>1.3</v>
      </c>
      <c r="P12">
        <v>1.4</v>
      </c>
      <c r="Q12">
        <v>1.48</v>
      </c>
      <c r="R12">
        <v>1.41</v>
      </c>
      <c r="S12">
        <v>2.82</v>
      </c>
      <c r="T12">
        <v>4.2300000000000004</v>
      </c>
      <c r="U12">
        <v>0.17</v>
      </c>
      <c r="V12">
        <v>0.19</v>
      </c>
      <c r="W12">
        <v>0.2</v>
      </c>
      <c r="X12">
        <v>31.5</v>
      </c>
      <c r="Y12">
        <v>17.600000000000001</v>
      </c>
      <c r="Z12">
        <v>48</v>
      </c>
      <c r="AA12">
        <v>8943456</v>
      </c>
      <c r="AB12">
        <v>25128757</v>
      </c>
    </row>
    <row r="13" spans="1:28" x14ac:dyDescent="0.55000000000000004">
      <c r="A13" t="s">
        <v>0</v>
      </c>
      <c r="B13" t="s">
        <v>198</v>
      </c>
      <c r="C13" t="s">
        <v>201</v>
      </c>
      <c r="D13" t="s">
        <v>200</v>
      </c>
      <c r="E13" t="s">
        <v>206</v>
      </c>
      <c r="F13" s="18" t="s">
        <v>195</v>
      </c>
      <c r="G13" t="s">
        <v>197</v>
      </c>
      <c r="H13">
        <v>51</v>
      </c>
      <c r="I13">
        <v>152</v>
      </c>
      <c r="J13">
        <v>6.7</v>
      </c>
      <c r="K13">
        <v>60.8</v>
      </c>
      <c r="L13">
        <v>32.5</v>
      </c>
      <c r="M13">
        <v>0.25</v>
      </c>
      <c r="N13">
        <v>1.25</v>
      </c>
      <c r="O13">
        <v>1.38</v>
      </c>
      <c r="P13">
        <v>1.5</v>
      </c>
      <c r="Q13">
        <v>1.57</v>
      </c>
      <c r="R13">
        <v>1.41</v>
      </c>
      <c r="S13">
        <v>2.82</v>
      </c>
      <c r="T13">
        <v>4.2300000000000004</v>
      </c>
      <c r="U13">
        <v>0.16</v>
      </c>
      <c r="V13">
        <v>0.17</v>
      </c>
      <c r="W13">
        <v>0.18</v>
      </c>
      <c r="X13">
        <v>31.9</v>
      </c>
      <c r="Y13">
        <v>18.2</v>
      </c>
      <c r="Z13">
        <v>45</v>
      </c>
      <c r="AA13">
        <v>8943456</v>
      </c>
      <c r="AB13">
        <v>25128758</v>
      </c>
    </row>
    <row r="14" spans="1:28" x14ac:dyDescent="0.55000000000000004">
      <c r="F14" s="18"/>
    </row>
    <row r="17" spans="9:13" x14ac:dyDescent="0.55000000000000004">
      <c r="J17" t="s">
        <v>175</v>
      </c>
      <c r="K17" t="s">
        <v>106</v>
      </c>
      <c r="L17" t="s">
        <v>107</v>
      </c>
      <c r="M17" t="s">
        <v>158</v>
      </c>
    </row>
    <row r="18" spans="9:13" x14ac:dyDescent="0.55000000000000004">
      <c r="I18" t="s">
        <v>159</v>
      </c>
      <c r="J18">
        <v>1.48</v>
      </c>
      <c r="K18">
        <v>0.96</v>
      </c>
      <c r="L18">
        <v>1.78</v>
      </c>
      <c r="M18">
        <v>0.16</v>
      </c>
    </row>
    <row r="19" spans="9:13" x14ac:dyDescent="0.55000000000000004">
      <c r="I19" t="s">
        <v>162</v>
      </c>
      <c r="J19">
        <v>34.299999999999997</v>
      </c>
      <c r="K19">
        <v>18.5</v>
      </c>
      <c r="L19">
        <v>44.8</v>
      </c>
      <c r="M19">
        <v>5.8</v>
      </c>
    </row>
    <row r="20" spans="9:13" x14ac:dyDescent="0.55000000000000004">
      <c r="I20" t="s">
        <v>161</v>
      </c>
      <c r="J20">
        <v>56.8</v>
      </c>
      <c r="K20">
        <v>46.6</v>
      </c>
      <c r="L20">
        <v>69</v>
      </c>
      <c r="M20">
        <v>4.5</v>
      </c>
    </row>
    <row r="21" spans="9:13" x14ac:dyDescent="0.55000000000000004">
      <c r="I21" t="s">
        <v>160</v>
      </c>
      <c r="J21">
        <v>8.9</v>
      </c>
      <c r="K21">
        <v>6</v>
      </c>
      <c r="L21">
        <v>15.8</v>
      </c>
      <c r="M21">
        <v>1.9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4"/>
  <sheetViews>
    <sheetView topLeftCell="B1" workbookViewId="0">
      <selection activeCell="O6" sqref="O6"/>
    </sheetView>
  </sheetViews>
  <sheetFormatPr defaultRowHeight="14.4" x14ac:dyDescent="0.55000000000000004"/>
  <cols>
    <col min="1" max="2" width="20.578125" customWidth="1"/>
    <col min="3" max="3" width="38.83984375" customWidth="1"/>
    <col min="4" max="4" width="12.26171875" customWidth="1"/>
    <col min="5" max="5" width="10.41796875" customWidth="1"/>
    <col min="6" max="6" width="11" customWidth="1"/>
    <col min="7" max="7" width="8.15625" customWidth="1"/>
    <col min="8" max="8" width="7.68359375" customWidth="1"/>
    <col min="9" max="9" width="8.26171875" customWidth="1"/>
    <col min="10" max="10" width="7.83984375" customWidth="1"/>
    <col min="11" max="11" width="5.26171875" customWidth="1"/>
    <col min="12" max="13" width="6" customWidth="1"/>
    <col min="14" max="14" width="7.578125" customWidth="1"/>
    <col min="15" max="16" width="7.41796875" customWidth="1"/>
    <col min="17" max="17" width="5.578125" customWidth="1"/>
    <col min="18" max="18" width="6.83984375" customWidth="1"/>
    <col min="19" max="19" width="7" customWidth="1"/>
    <col min="20" max="20" width="6" customWidth="1"/>
    <col min="21" max="21" width="5.68359375" customWidth="1"/>
    <col min="22" max="22" width="7.15625" customWidth="1"/>
    <col min="23" max="23" width="8.578125" customWidth="1"/>
    <col min="24" max="24" width="10" customWidth="1"/>
    <col min="25" max="25" width="9.41796875" customWidth="1"/>
    <col min="26" max="26" width="8.15625" customWidth="1"/>
    <col min="27" max="27" width="7.26171875" customWidth="1"/>
    <col min="28" max="28" width="8.578125" customWidth="1"/>
    <col min="29" max="34" width="5" bestFit="1" customWidth="1"/>
    <col min="35" max="35" width="5.15625" customWidth="1"/>
    <col min="36" max="36" width="5.83984375" customWidth="1"/>
    <col min="37" max="37" width="6.83984375" customWidth="1"/>
    <col min="38" max="38" width="11" customWidth="1"/>
    <col min="39" max="40" width="11.41796875" customWidth="1"/>
    <col min="41" max="41" width="8" bestFit="1" customWidth="1"/>
    <col min="42" max="42" width="9" bestFit="1" customWidth="1"/>
  </cols>
  <sheetData>
    <row r="1" spans="1:39" x14ac:dyDescent="0.55000000000000004">
      <c r="T1" t="s">
        <v>114</v>
      </c>
      <c r="W1" t="s">
        <v>115</v>
      </c>
      <c r="X1" t="s">
        <v>115</v>
      </c>
      <c r="Y1" t="s">
        <v>115</v>
      </c>
    </row>
    <row r="2" spans="1:39" ht="14.7" thickBot="1" x14ac:dyDescent="0.6">
      <c r="A2" t="s">
        <v>116</v>
      </c>
      <c r="B2" t="s">
        <v>176</v>
      </c>
      <c r="C2" t="s">
        <v>202</v>
      </c>
      <c r="D2" s="17" t="s">
        <v>117</v>
      </c>
      <c r="E2" s="17" t="s">
        <v>208</v>
      </c>
      <c r="F2" s="17" t="s">
        <v>209</v>
      </c>
      <c r="G2" s="17" t="s">
        <v>177</v>
      </c>
      <c r="H2" s="17" t="s">
        <v>120</v>
      </c>
      <c r="I2" s="17" t="s">
        <v>178</v>
      </c>
      <c r="J2" s="17" t="s">
        <v>179</v>
      </c>
      <c r="K2" s="17" t="s">
        <v>121</v>
      </c>
      <c r="L2" s="17" t="s">
        <v>180</v>
      </c>
      <c r="M2" s="17" t="s">
        <v>181</v>
      </c>
      <c r="N2" s="17" t="s">
        <v>122</v>
      </c>
      <c r="O2" s="17" t="s">
        <v>182</v>
      </c>
      <c r="P2" s="17" t="s">
        <v>169</v>
      </c>
      <c r="Q2" s="17" t="s">
        <v>123</v>
      </c>
      <c r="R2" s="17" t="s">
        <v>170</v>
      </c>
      <c r="S2" s="17" t="s">
        <v>124</v>
      </c>
      <c r="T2" s="17" t="s">
        <v>125</v>
      </c>
      <c r="U2" s="17" t="s">
        <v>126</v>
      </c>
      <c r="V2" s="17" t="s">
        <v>124</v>
      </c>
      <c r="W2" s="17" t="s">
        <v>125</v>
      </c>
      <c r="X2" s="17" t="s">
        <v>126</v>
      </c>
      <c r="Y2" s="17" t="s">
        <v>127</v>
      </c>
      <c r="Z2" s="17" t="s">
        <v>128</v>
      </c>
      <c r="AA2" s="17" t="s">
        <v>129</v>
      </c>
      <c r="AB2" s="17" t="s">
        <v>130</v>
      </c>
      <c r="AC2" s="17" t="s">
        <v>131</v>
      </c>
      <c r="AD2" s="17" t="s">
        <v>132</v>
      </c>
      <c r="AE2" s="17" t="s">
        <v>133</v>
      </c>
      <c r="AF2" s="17" t="s">
        <v>134</v>
      </c>
      <c r="AG2" s="17" t="s">
        <v>135</v>
      </c>
      <c r="AH2" s="17" t="s">
        <v>136</v>
      </c>
      <c r="AI2" s="17" t="s">
        <v>137</v>
      </c>
      <c r="AJ2" s="17" t="s">
        <v>138</v>
      </c>
      <c r="AK2" s="17" t="s">
        <v>139</v>
      </c>
      <c r="AL2" s="17" t="s">
        <v>140</v>
      </c>
      <c r="AM2" s="17" t="s">
        <v>141</v>
      </c>
    </row>
    <row r="3" spans="1:39" ht="14.7" thickTop="1" x14ac:dyDescent="0.55000000000000004">
      <c r="A3" t="s">
        <v>183</v>
      </c>
      <c r="C3" t="s">
        <v>204</v>
      </c>
      <c r="D3" t="s">
        <v>146</v>
      </c>
      <c r="E3">
        <v>0</v>
      </c>
      <c r="F3">
        <v>3</v>
      </c>
      <c r="H3">
        <v>35</v>
      </c>
      <c r="K3">
        <v>50</v>
      </c>
      <c r="M3">
        <v>0</v>
      </c>
      <c r="N3">
        <v>15</v>
      </c>
      <c r="O3">
        <v>25</v>
      </c>
      <c r="P3">
        <v>28</v>
      </c>
      <c r="Q3">
        <v>50</v>
      </c>
      <c r="R3">
        <v>70</v>
      </c>
      <c r="S3">
        <v>0.1</v>
      </c>
      <c r="T3">
        <v>0.2</v>
      </c>
      <c r="U3">
        <v>0.3</v>
      </c>
      <c r="Y3">
        <v>42</v>
      </c>
      <c r="Z3">
        <v>373</v>
      </c>
      <c r="AA3">
        <v>705</v>
      </c>
      <c r="AB3">
        <v>0.3</v>
      </c>
      <c r="AC3">
        <v>0.45</v>
      </c>
      <c r="AD3">
        <v>0.6</v>
      </c>
      <c r="AE3">
        <v>30</v>
      </c>
      <c r="AF3">
        <v>50</v>
      </c>
      <c r="AG3">
        <v>70</v>
      </c>
      <c r="AH3">
        <v>15</v>
      </c>
      <c r="AI3">
        <v>25</v>
      </c>
      <c r="AJ3">
        <v>35</v>
      </c>
    </row>
    <row r="4" spans="1:39" x14ac:dyDescent="0.55000000000000004">
      <c r="A4" t="s">
        <v>183</v>
      </c>
      <c r="B4" t="s">
        <v>171</v>
      </c>
      <c r="C4" t="s">
        <v>204</v>
      </c>
      <c r="D4" t="s">
        <v>143</v>
      </c>
      <c r="E4">
        <v>3</v>
      </c>
      <c r="F4">
        <v>43</v>
      </c>
      <c r="G4">
        <v>5</v>
      </c>
      <c r="H4">
        <v>11.4</v>
      </c>
      <c r="I4">
        <v>15</v>
      </c>
      <c r="J4">
        <v>60</v>
      </c>
      <c r="K4">
        <v>68.599999999999994</v>
      </c>
      <c r="L4">
        <v>70</v>
      </c>
      <c r="M4">
        <v>15</v>
      </c>
      <c r="N4">
        <v>20</v>
      </c>
      <c r="O4">
        <v>26</v>
      </c>
      <c r="P4">
        <v>2</v>
      </c>
      <c r="Q4">
        <v>3.5</v>
      </c>
      <c r="R4">
        <v>5</v>
      </c>
      <c r="S4">
        <v>1.4</v>
      </c>
      <c r="T4">
        <v>1.45</v>
      </c>
      <c r="U4">
        <v>1.5</v>
      </c>
      <c r="V4">
        <v>1.47</v>
      </c>
      <c r="W4">
        <v>1.52</v>
      </c>
      <c r="X4">
        <v>1.58</v>
      </c>
      <c r="Y4">
        <v>4</v>
      </c>
      <c r="Z4">
        <v>9</v>
      </c>
      <c r="AA4">
        <v>14</v>
      </c>
      <c r="AB4">
        <v>0.19</v>
      </c>
      <c r="AC4">
        <v>0.2</v>
      </c>
      <c r="AD4">
        <v>0.21</v>
      </c>
      <c r="AE4">
        <v>27</v>
      </c>
      <c r="AF4">
        <v>30.6</v>
      </c>
      <c r="AG4">
        <v>33.799999999999997</v>
      </c>
      <c r="AH4">
        <v>11.4</v>
      </c>
      <c r="AI4">
        <v>16.3</v>
      </c>
      <c r="AJ4">
        <v>21.6</v>
      </c>
      <c r="AK4">
        <v>39</v>
      </c>
      <c r="AL4">
        <v>41</v>
      </c>
      <c r="AM4">
        <v>42</v>
      </c>
    </row>
    <row r="5" spans="1:39" x14ac:dyDescent="0.55000000000000004">
      <c r="A5" t="s">
        <v>183</v>
      </c>
      <c r="B5" t="s">
        <v>171</v>
      </c>
      <c r="C5" t="s">
        <v>204</v>
      </c>
      <c r="D5" t="s">
        <v>184</v>
      </c>
      <c r="E5">
        <v>43</v>
      </c>
      <c r="F5">
        <v>66</v>
      </c>
      <c r="G5">
        <v>10</v>
      </c>
      <c r="H5">
        <v>14</v>
      </c>
      <c r="I5">
        <v>20</v>
      </c>
      <c r="J5">
        <v>65</v>
      </c>
      <c r="K5">
        <v>71</v>
      </c>
      <c r="L5">
        <v>75</v>
      </c>
      <c r="M5">
        <v>10</v>
      </c>
      <c r="N5">
        <v>15</v>
      </c>
      <c r="O5">
        <v>23</v>
      </c>
      <c r="P5">
        <v>1</v>
      </c>
      <c r="Q5">
        <v>1.5</v>
      </c>
      <c r="R5">
        <v>2</v>
      </c>
      <c r="S5">
        <v>1.45</v>
      </c>
      <c r="T5">
        <v>1.5</v>
      </c>
      <c r="U5">
        <v>1.55</v>
      </c>
      <c r="V5">
        <v>1.52</v>
      </c>
      <c r="W5">
        <v>1.57</v>
      </c>
      <c r="X5">
        <v>1.63</v>
      </c>
      <c r="Y5">
        <v>4</v>
      </c>
      <c r="Z5">
        <v>9</v>
      </c>
      <c r="AA5">
        <v>14</v>
      </c>
      <c r="AB5">
        <v>0.19</v>
      </c>
      <c r="AC5">
        <v>0.2</v>
      </c>
      <c r="AD5">
        <v>0.21</v>
      </c>
      <c r="AE5">
        <v>23.2</v>
      </c>
      <c r="AF5">
        <v>26.8</v>
      </c>
      <c r="AG5">
        <v>30.8</v>
      </c>
      <c r="AH5">
        <v>7.4</v>
      </c>
      <c r="AI5">
        <v>11.1</v>
      </c>
      <c r="AJ5">
        <v>16.5</v>
      </c>
      <c r="AK5">
        <v>38</v>
      </c>
      <c r="AL5">
        <v>40</v>
      </c>
      <c r="AM5">
        <v>42</v>
      </c>
    </row>
    <row r="6" spans="1:39" x14ac:dyDescent="0.55000000000000004">
      <c r="A6" t="s">
        <v>183</v>
      </c>
      <c r="B6" t="s">
        <v>185</v>
      </c>
      <c r="C6" t="s">
        <v>204</v>
      </c>
      <c r="D6" t="s">
        <v>186</v>
      </c>
      <c r="E6">
        <v>66</v>
      </c>
      <c r="F6">
        <v>155</v>
      </c>
      <c r="G6">
        <v>5</v>
      </c>
      <c r="H6">
        <v>6.7</v>
      </c>
      <c r="I6">
        <v>15</v>
      </c>
      <c r="J6">
        <v>60</v>
      </c>
      <c r="K6">
        <v>62.3</v>
      </c>
      <c r="L6">
        <v>70</v>
      </c>
      <c r="M6">
        <v>23</v>
      </c>
      <c r="N6">
        <v>31</v>
      </c>
      <c r="O6">
        <v>38</v>
      </c>
      <c r="P6">
        <v>0.5</v>
      </c>
      <c r="Q6">
        <v>0.75</v>
      </c>
      <c r="R6">
        <v>1</v>
      </c>
      <c r="S6">
        <v>1.6</v>
      </c>
      <c r="T6">
        <v>1.7</v>
      </c>
      <c r="U6">
        <v>1.8</v>
      </c>
      <c r="V6">
        <v>1.84</v>
      </c>
      <c r="W6">
        <v>1.94</v>
      </c>
      <c r="X6">
        <v>2.02</v>
      </c>
      <c r="Y6">
        <v>0.01</v>
      </c>
      <c r="Z6">
        <v>0.215</v>
      </c>
      <c r="AA6">
        <v>0.42</v>
      </c>
      <c r="AB6">
        <v>0.05</v>
      </c>
      <c r="AC6">
        <v>0.06</v>
      </c>
      <c r="AD6">
        <v>7.0000000000000007E-2</v>
      </c>
      <c r="AE6">
        <v>28.3</v>
      </c>
      <c r="AF6">
        <v>31.4</v>
      </c>
      <c r="AG6">
        <v>36.700000000000003</v>
      </c>
      <c r="AH6">
        <v>16.399999999999999</v>
      </c>
      <c r="AI6">
        <v>22.2</v>
      </c>
      <c r="AJ6">
        <v>27.3</v>
      </c>
      <c r="AK6">
        <v>30</v>
      </c>
      <c r="AL6">
        <v>33</v>
      </c>
      <c r="AM6">
        <v>37</v>
      </c>
    </row>
    <row r="10" spans="1:39" x14ac:dyDescent="0.55000000000000004">
      <c r="H10" t="s">
        <v>187</v>
      </c>
      <c r="I10" t="s">
        <v>106</v>
      </c>
      <c r="J10" t="s">
        <v>107</v>
      </c>
      <c r="K10" t="s">
        <v>158</v>
      </c>
    </row>
    <row r="11" spans="1:39" x14ac:dyDescent="0.55000000000000004">
      <c r="G11" t="s">
        <v>159</v>
      </c>
      <c r="H11">
        <v>1.56</v>
      </c>
      <c r="I11">
        <v>1.28</v>
      </c>
      <c r="J11">
        <v>1.84</v>
      </c>
      <c r="K11">
        <v>0.13</v>
      </c>
    </row>
    <row r="12" spans="1:39" x14ac:dyDescent="0.55000000000000004">
      <c r="G12" t="s">
        <v>162</v>
      </c>
      <c r="H12">
        <v>36.9</v>
      </c>
      <c r="I12">
        <v>24.7</v>
      </c>
      <c r="J12">
        <v>52.6</v>
      </c>
      <c r="K12">
        <v>6.2</v>
      </c>
    </row>
    <row r="13" spans="1:39" x14ac:dyDescent="0.55000000000000004">
      <c r="G13" t="s">
        <v>160</v>
      </c>
      <c r="H13">
        <v>9.1</v>
      </c>
      <c r="I13">
        <v>5.3</v>
      </c>
      <c r="J13">
        <v>26.4</v>
      </c>
      <c r="K13">
        <v>3</v>
      </c>
    </row>
    <row r="14" spans="1:39" x14ac:dyDescent="0.55000000000000004">
      <c r="G14" t="s">
        <v>161</v>
      </c>
      <c r="H14">
        <v>54</v>
      </c>
      <c r="I14">
        <v>42.1</v>
      </c>
      <c r="J14">
        <v>64.3</v>
      </c>
      <c r="K14">
        <v>5.6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1"/>
  <sheetViews>
    <sheetView topLeftCell="B1" workbookViewId="0">
      <selection activeCell="K3" sqref="K3:K4"/>
    </sheetView>
  </sheetViews>
  <sheetFormatPr defaultRowHeight="14.4" x14ac:dyDescent="0.55000000000000004"/>
  <cols>
    <col min="2" max="2" width="13.83984375" customWidth="1"/>
    <col min="3" max="3" width="45.15625" customWidth="1"/>
    <col min="4" max="4" width="20" customWidth="1"/>
    <col min="5" max="5" width="8.578125" customWidth="1"/>
    <col min="6" max="6" width="11.578125" customWidth="1"/>
    <col min="7" max="7" width="11.68359375" customWidth="1"/>
    <col min="8" max="8" width="8.41796875" customWidth="1"/>
    <col min="9" max="9" width="6.578125" customWidth="1"/>
    <col min="10" max="10" width="7.15625" customWidth="1"/>
    <col min="11" max="11" width="7.83984375" customWidth="1"/>
    <col min="12" max="12" width="7.578125" customWidth="1"/>
    <col min="13" max="13" width="5.68359375" customWidth="1"/>
    <col min="14" max="14" width="6.578125" customWidth="1"/>
    <col min="15" max="15" width="6.41796875" customWidth="1"/>
    <col min="16" max="16" width="7.68359375" customWidth="1"/>
    <col min="17" max="17" width="6.41796875" customWidth="1"/>
    <col min="18" max="18" width="6.68359375" customWidth="1"/>
    <col min="19" max="19" width="9.41796875" customWidth="1"/>
    <col min="20" max="20" width="7.578125" customWidth="1"/>
    <col min="21" max="21" width="7.15625" customWidth="1"/>
    <col min="22" max="22" width="7.41796875" customWidth="1"/>
    <col min="23" max="24" width="7.15625" customWidth="1"/>
    <col min="25" max="25" width="7.68359375" customWidth="1"/>
    <col min="26" max="26" width="5" customWidth="1"/>
    <col min="27" max="27" width="5.68359375" customWidth="1"/>
    <col min="28" max="28" width="11" customWidth="1"/>
  </cols>
  <sheetData>
    <row r="1" spans="1:28" x14ac:dyDescent="0.55000000000000004">
      <c r="Q1" t="s">
        <v>114</v>
      </c>
      <c r="S1" t="s">
        <v>115</v>
      </c>
      <c r="U1" t="s">
        <v>163</v>
      </c>
    </row>
    <row r="2" spans="1:28" ht="14.7" thickBot="1" x14ac:dyDescent="0.6">
      <c r="A2" t="s">
        <v>164</v>
      </c>
      <c r="B2" t="s">
        <v>165</v>
      </c>
      <c r="C2" t="s">
        <v>202</v>
      </c>
      <c r="D2" t="s">
        <v>116</v>
      </c>
      <c r="E2" s="17" t="s">
        <v>117</v>
      </c>
      <c r="F2" s="17" t="s">
        <v>208</v>
      </c>
      <c r="G2" s="17" t="s">
        <v>209</v>
      </c>
      <c r="H2" s="17" t="s">
        <v>120</v>
      </c>
      <c r="I2" s="17" t="s">
        <v>121</v>
      </c>
      <c r="J2" s="17" t="s">
        <v>166</v>
      </c>
      <c r="K2" s="17" t="s">
        <v>167</v>
      </c>
      <c r="L2" s="17" t="s">
        <v>168</v>
      </c>
      <c r="M2" s="17" t="s">
        <v>169</v>
      </c>
      <c r="N2" s="17" t="s">
        <v>123</v>
      </c>
      <c r="O2" s="17" t="s">
        <v>170</v>
      </c>
      <c r="P2" s="17" t="s">
        <v>124</v>
      </c>
      <c r="Q2" s="17" t="s">
        <v>125</v>
      </c>
      <c r="R2" s="17" t="s">
        <v>126</v>
      </c>
      <c r="S2" s="17" t="s">
        <v>125</v>
      </c>
      <c r="T2" s="17" t="s">
        <v>127</v>
      </c>
      <c r="U2" s="17" t="s">
        <v>128</v>
      </c>
      <c r="V2" s="17" t="s">
        <v>129</v>
      </c>
      <c r="W2" s="17" t="s">
        <v>130</v>
      </c>
      <c r="X2" s="17" t="s">
        <v>131</v>
      </c>
      <c r="Y2" s="17" t="s">
        <v>132</v>
      </c>
      <c r="Z2" s="17" t="s">
        <v>134</v>
      </c>
      <c r="AA2" s="17" t="s">
        <v>137</v>
      </c>
      <c r="AB2" s="17" t="s">
        <v>140</v>
      </c>
    </row>
    <row r="3" spans="1:28" ht="14.7" thickTop="1" x14ac:dyDescent="0.55000000000000004">
      <c r="A3" t="s">
        <v>62</v>
      </c>
      <c r="B3" t="s">
        <v>171</v>
      </c>
      <c r="C3" t="s">
        <v>203</v>
      </c>
      <c r="D3" t="s">
        <v>172</v>
      </c>
      <c r="E3" t="s">
        <v>173</v>
      </c>
      <c r="F3">
        <v>0</v>
      </c>
      <c r="G3">
        <v>61</v>
      </c>
      <c r="H3">
        <v>11.3</v>
      </c>
      <c r="I3">
        <v>67.7</v>
      </c>
      <c r="J3">
        <v>18</v>
      </c>
      <c r="K3">
        <v>21</v>
      </c>
      <c r="L3">
        <v>24</v>
      </c>
      <c r="M3">
        <v>2</v>
      </c>
      <c r="N3">
        <v>3</v>
      </c>
      <c r="O3">
        <v>4</v>
      </c>
      <c r="P3">
        <v>1.1000000000000001</v>
      </c>
      <c r="Q3">
        <v>1.2</v>
      </c>
      <c r="R3">
        <v>1.3</v>
      </c>
      <c r="S3">
        <v>1.25</v>
      </c>
      <c r="T3">
        <v>4</v>
      </c>
      <c r="U3">
        <v>9</v>
      </c>
      <c r="V3">
        <v>14</v>
      </c>
      <c r="W3">
        <v>0.19</v>
      </c>
      <c r="X3">
        <v>0.2</v>
      </c>
      <c r="Y3">
        <v>0.21</v>
      </c>
      <c r="Z3">
        <v>28.6</v>
      </c>
      <c r="AA3">
        <v>13.4</v>
      </c>
      <c r="AB3">
        <v>50</v>
      </c>
    </row>
    <row r="4" spans="1:28" x14ac:dyDescent="0.55000000000000004">
      <c r="A4" t="s">
        <v>62</v>
      </c>
      <c r="B4" t="s">
        <v>171</v>
      </c>
      <c r="C4" t="s">
        <v>203</v>
      </c>
      <c r="D4" t="s">
        <v>172</v>
      </c>
      <c r="E4" t="s">
        <v>174</v>
      </c>
      <c r="F4">
        <v>61</v>
      </c>
      <c r="G4">
        <v>152</v>
      </c>
      <c r="H4">
        <v>9.1</v>
      </c>
      <c r="I4">
        <v>65.900000000000006</v>
      </c>
      <c r="J4">
        <v>20</v>
      </c>
      <c r="K4">
        <v>25</v>
      </c>
      <c r="L4">
        <v>30</v>
      </c>
      <c r="M4">
        <v>0.5</v>
      </c>
      <c r="N4">
        <v>0.75</v>
      </c>
      <c r="O4">
        <v>1</v>
      </c>
      <c r="P4">
        <v>1.2</v>
      </c>
      <c r="Q4">
        <v>1.33</v>
      </c>
      <c r="R4">
        <v>1.45</v>
      </c>
      <c r="S4">
        <v>1.52</v>
      </c>
      <c r="T4">
        <v>4</v>
      </c>
      <c r="U4">
        <v>9</v>
      </c>
      <c r="V4">
        <v>14</v>
      </c>
      <c r="W4">
        <v>0.19</v>
      </c>
      <c r="X4">
        <v>0.2</v>
      </c>
      <c r="Y4">
        <v>0.21</v>
      </c>
      <c r="Z4">
        <v>29.2</v>
      </c>
      <c r="AA4">
        <v>14.2</v>
      </c>
      <c r="AB4">
        <v>47</v>
      </c>
    </row>
    <row r="7" spans="1:28" x14ac:dyDescent="0.55000000000000004">
      <c r="F7" t="s">
        <v>175</v>
      </c>
      <c r="G7" t="s">
        <v>106</v>
      </c>
      <c r="H7" t="s">
        <v>107</v>
      </c>
      <c r="I7" t="s">
        <v>158</v>
      </c>
    </row>
    <row r="8" spans="1:28" x14ac:dyDescent="0.55000000000000004">
      <c r="E8" t="s">
        <v>159</v>
      </c>
      <c r="F8">
        <v>1.35</v>
      </c>
      <c r="G8">
        <v>0.97</v>
      </c>
      <c r="H8">
        <v>1.65</v>
      </c>
      <c r="I8">
        <v>0.18</v>
      </c>
    </row>
    <row r="9" spans="1:28" x14ac:dyDescent="0.55000000000000004">
      <c r="E9" t="s">
        <v>162</v>
      </c>
      <c r="F9">
        <v>23.7</v>
      </c>
      <c r="G9">
        <v>14.3</v>
      </c>
      <c r="H9">
        <v>33.6</v>
      </c>
      <c r="I9">
        <v>4</v>
      </c>
    </row>
    <row r="10" spans="1:28" x14ac:dyDescent="0.55000000000000004">
      <c r="E10" t="s">
        <v>161</v>
      </c>
      <c r="F10">
        <v>60.5</v>
      </c>
      <c r="G10">
        <v>50.7</v>
      </c>
      <c r="H10">
        <v>67.7</v>
      </c>
      <c r="I10">
        <v>3.9</v>
      </c>
    </row>
    <row r="11" spans="1:28" x14ac:dyDescent="0.55000000000000004">
      <c r="E11" t="s">
        <v>160</v>
      </c>
      <c r="F11">
        <v>15.8</v>
      </c>
      <c r="G11">
        <v>25.4</v>
      </c>
      <c r="H11">
        <v>10.1</v>
      </c>
      <c r="I11">
        <v>3.7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"/>
  <sheetViews>
    <sheetView tabSelected="1" workbookViewId="0">
      <selection activeCell="H4" sqref="H4"/>
    </sheetView>
  </sheetViews>
  <sheetFormatPr defaultRowHeight="14.4" x14ac:dyDescent="0.55000000000000004"/>
  <cols>
    <col min="1" max="1" width="18.83984375" customWidth="1"/>
    <col min="2" max="2" width="49.41796875" customWidth="1"/>
    <col min="3" max="3" width="9.26171875" customWidth="1"/>
    <col min="4" max="4" width="10.68359375" customWidth="1"/>
    <col min="5" max="5" width="11.68359375" customWidth="1"/>
    <col min="6" max="6" width="8.578125" customWidth="1"/>
    <col min="7" max="7" width="7.15625" customWidth="1"/>
    <col min="8" max="8" width="8.83984375" customWidth="1"/>
    <col min="9" max="9" width="6.68359375" customWidth="1"/>
    <col min="10" max="10" width="8.15625" customWidth="1"/>
    <col min="11" max="11" width="6.41796875" customWidth="1"/>
    <col min="12" max="12" width="8.26171875" customWidth="1"/>
    <col min="13" max="13" width="9.41796875" customWidth="1"/>
    <col min="14" max="14" width="6.41796875" customWidth="1"/>
    <col min="15" max="15" width="7.578125" customWidth="1"/>
    <col min="16" max="16" width="13.41796875" customWidth="1"/>
    <col min="17" max="17" width="8" customWidth="1"/>
    <col min="18" max="18" width="9.15625" customWidth="1"/>
    <col min="19" max="19" width="7.68359375" customWidth="1"/>
    <col min="20" max="20" width="7.578125" customWidth="1"/>
    <col min="21" max="21" width="7.83984375" customWidth="1"/>
    <col min="22" max="22" width="5.83984375" customWidth="1"/>
    <col min="23" max="23" width="5.68359375" customWidth="1"/>
    <col min="24" max="25" width="6" customWidth="1"/>
    <col min="26" max="26" width="6.26171875" customWidth="1"/>
    <col min="27" max="27" width="7.578125" customWidth="1"/>
    <col min="28" max="28" width="10.68359375" customWidth="1"/>
    <col min="29" max="29" width="10.83984375" customWidth="1"/>
    <col min="30" max="30" width="12" customWidth="1"/>
  </cols>
  <sheetData>
    <row r="1" spans="1:30" x14ac:dyDescent="0.55000000000000004">
      <c r="J1" t="s">
        <v>114</v>
      </c>
      <c r="K1" t="s">
        <v>114</v>
      </c>
      <c r="L1" t="s">
        <v>114</v>
      </c>
      <c r="M1" t="s">
        <v>115</v>
      </c>
    </row>
    <row r="2" spans="1:30" ht="14.7" thickBot="1" x14ac:dyDescent="0.6">
      <c r="A2" t="s">
        <v>116</v>
      </c>
      <c r="B2" t="s">
        <v>202</v>
      </c>
      <c r="C2" s="17" t="s">
        <v>117</v>
      </c>
      <c r="D2" s="17" t="s">
        <v>208</v>
      </c>
      <c r="E2" s="17" t="s">
        <v>209</v>
      </c>
      <c r="F2" s="17" t="s">
        <v>120</v>
      </c>
      <c r="G2" s="17" t="s">
        <v>121</v>
      </c>
      <c r="H2" s="17" t="s">
        <v>122</v>
      </c>
      <c r="I2" s="17" t="s">
        <v>123</v>
      </c>
      <c r="J2" s="17" t="s">
        <v>124</v>
      </c>
      <c r="K2" s="17" t="s">
        <v>125</v>
      </c>
      <c r="L2" s="17" t="s">
        <v>126</v>
      </c>
      <c r="M2" s="17" t="s">
        <v>124</v>
      </c>
      <c r="N2" s="17" t="s">
        <v>125</v>
      </c>
      <c r="O2" s="17" t="s">
        <v>126</v>
      </c>
      <c r="P2" s="17" t="s">
        <v>210</v>
      </c>
      <c r="Q2" s="17" t="s">
        <v>128</v>
      </c>
      <c r="R2" s="17" t="s">
        <v>129</v>
      </c>
      <c r="S2" s="17" t="s">
        <v>130</v>
      </c>
      <c r="T2" s="17" t="s">
        <v>131</v>
      </c>
      <c r="U2" s="17" t="s">
        <v>132</v>
      </c>
      <c r="V2" s="17" t="s">
        <v>133</v>
      </c>
      <c r="W2" s="17" t="s">
        <v>134</v>
      </c>
      <c r="X2" s="17" t="s">
        <v>135</v>
      </c>
      <c r="Y2" s="17" t="s">
        <v>136</v>
      </c>
      <c r="Z2" s="17" t="s">
        <v>137</v>
      </c>
      <c r="AA2" s="17" t="s">
        <v>138</v>
      </c>
      <c r="AB2" s="17" t="s">
        <v>139</v>
      </c>
      <c r="AC2" s="17" t="s">
        <v>140</v>
      </c>
      <c r="AD2" s="17" t="s">
        <v>141</v>
      </c>
    </row>
    <row r="3" spans="1:30" ht="14.7" thickTop="1" x14ac:dyDescent="0.55000000000000004">
      <c r="A3" t="s">
        <v>142</v>
      </c>
      <c r="B3" t="s">
        <v>205</v>
      </c>
      <c r="C3" t="s">
        <v>143</v>
      </c>
      <c r="D3">
        <v>0</v>
      </c>
      <c r="E3">
        <v>84</v>
      </c>
      <c r="F3">
        <v>24.8</v>
      </c>
      <c r="G3">
        <v>52.7</v>
      </c>
      <c r="H3">
        <v>22.5</v>
      </c>
      <c r="I3">
        <v>4</v>
      </c>
      <c r="J3">
        <v>1.3</v>
      </c>
      <c r="K3">
        <v>1.4</v>
      </c>
      <c r="L3">
        <v>1.5</v>
      </c>
      <c r="M3">
        <v>1.36</v>
      </c>
      <c r="N3">
        <v>1.46</v>
      </c>
      <c r="O3">
        <v>1.53</v>
      </c>
      <c r="P3">
        <v>4</v>
      </c>
      <c r="Q3">
        <v>9</v>
      </c>
      <c r="R3">
        <v>14.11</v>
      </c>
      <c r="S3">
        <v>0.19</v>
      </c>
      <c r="T3">
        <v>0.2</v>
      </c>
      <c r="U3">
        <v>0.21</v>
      </c>
      <c r="V3">
        <v>29.8</v>
      </c>
      <c r="W3">
        <v>31.5</v>
      </c>
      <c r="X3">
        <v>33.1</v>
      </c>
      <c r="Y3">
        <v>15.1</v>
      </c>
      <c r="Z3">
        <v>17.7</v>
      </c>
      <c r="AA3">
        <v>20.3</v>
      </c>
      <c r="AB3">
        <v>38</v>
      </c>
      <c r="AC3">
        <v>42</v>
      </c>
      <c r="AD3">
        <v>46</v>
      </c>
    </row>
    <row r="4" spans="1:30" x14ac:dyDescent="0.55000000000000004">
      <c r="A4" t="s">
        <v>142</v>
      </c>
      <c r="B4" t="s">
        <v>205</v>
      </c>
      <c r="C4" t="s">
        <v>144</v>
      </c>
      <c r="D4">
        <v>84</v>
      </c>
      <c r="E4">
        <v>173</v>
      </c>
      <c r="F4">
        <v>8</v>
      </c>
      <c r="G4">
        <v>53</v>
      </c>
      <c r="H4">
        <v>39</v>
      </c>
      <c r="I4">
        <v>1.5</v>
      </c>
      <c r="J4">
        <v>1.5</v>
      </c>
      <c r="K4">
        <v>1.6</v>
      </c>
      <c r="L4">
        <v>1.7</v>
      </c>
      <c r="M4">
        <v>1.89</v>
      </c>
      <c r="N4">
        <v>1.99</v>
      </c>
      <c r="O4">
        <v>2.0699999999999998</v>
      </c>
      <c r="P4">
        <v>0.42</v>
      </c>
      <c r="Q4">
        <v>0.92</v>
      </c>
      <c r="R4">
        <v>1.41</v>
      </c>
      <c r="S4">
        <v>0.15</v>
      </c>
      <c r="T4">
        <v>0.18</v>
      </c>
      <c r="U4">
        <v>0.2</v>
      </c>
      <c r="V4">
        <v>31.4</v>
      </c>
      <c r="W4">
        <v>34.200000000000003</v>
      </c>
      <c r="X4">
        <v>38</v>
      </c>
      <c r="Y4">
        <v>23.8</v>
      </c>
      <c r="Z4">
        <v>27</v>
      </c>
      <c r="AA4">
        <v>31.4</v>
      </c>
      <c r="AB4">
        <v>33</v>
      </c>
      <c r="AC4">
        <v>36</v>
      </c>
      <c r="AD4">
        <v>40</v>
      </c>
    </row>
    <row r="5" spans="1:30" x14ac:dyDescent="0.55000000000000004">
      <c r="A5" t="s">
        <v>145</v>
      </c>
      <c r="B5" t="s">
        <v>206</v>
      </c>
      <c r="C5" t="s">
        <v>146</v>
      </c>
      <c r="D5">
        <v>0</v>
      </c>
      <c r="E5">
        <v>3</v>
      </c>
      <c r="F5">
        <v>35</v>
      </c>
      <c r="G5">
        <v>50</v>
      </c>
      <c r="H5">
        <v>15</v>
      </c>
      <c r="I5">
        <v>75</v>
      </c>
      <c r="J5">
        <v>0.1</v>
      </c>
      <c r="K5">
        <v>0.2</v>
      </c>
      <c r="L5">
        <v>0.3</v>
      </c>
      <c r="P5">
        <v>42</v>
      </c>
      <c r="Q5">
        <v>373</v>
      </c>
      <c r="R5">
        <v>705</v>
      </c>
      <c r="S5">
        <v>0.3</v>
      </c>
      <c r="T5">
        <v>0.45</v>
      </c>
      <c r="U5">
        <v>0.6</v>
      </c>
      <c r="V5">
        <v>30</v>
      </c>
      <c r="W5">
        <v>50</v>
      </c>
      <c r="X5">
        <v>70</v>
      </c>
      <c r="Y5">
        <v>15</v>
      </c>
      <c r="Z5">
        <v>25</v>
      </c>
      <c r="AA5">
        <v>35</v>
      </c>
    </row>
    <row r="6" spans="1:30" x14ac:dyDescent="0.55000000000000004">
      <c r="A6" t="s">
        <v>145</v>
      </c>
      <c r="B6" t="s">
        <v>206</v>
      </c>
      <c r="C6" t="s">
        <v>147</v>
      </c>
      <c r="D6">
        <v>3</v>
      </c>
      <c r="E6">
        <v>5</v>
      </c>
      <c r="F6">
        <v>35</v>
      </c>
      <c r="G6">
        <v>50</v>
      </c>
      <c r="H6">
        <v>15</v>
      </c>
      <c r="I6">
        <v>75</v>
      </c>
      <c r="J6">
        <v>0.1</v>
      </c>
      <c r="K6">
        <v>0.2</v>
      </c>
      <c r="L6">
        <v>0.3</v>
      </c>
      <c r="P6">
        <v>42</v>
      </c>
      <c r="Q6">
        <v>373</v>
      </c>
      <c r="R6">
        <v>705</v>
      </c>
      <c r="S6">
        <v>0.3</v>
      </c>
      <c r="T6">
        <v>0.45</v>
      </c>
      <c r="U6">
        <v>0.6</v>
      </c>
      <c r="V6">
        <v>30</v>
      </c>
      <c r="W6">
        <v>50</v>
      </c>
      <c r="X6">
        <v>70</v>
      </c>
      <c r="Y6">
        <v>15</v>
      </c>
      <c r="Z6">
        <v>25</v>
      </c>
      <c r="AA6">
        <v>35</v>
      </c>
    </row>
    <row r="7" spans="1:30" x14ac:dyDescent="0.55000000000000004">
      <c r="A7" t="s">
        <v>145</v>
      </c>
      <c r="B7" t="s">
        <v>206</v>
      </c>
      <c r="C7" t="s">
        <v>143</v>
      </c>
      <c r="D7">
        <v>5</v>
      </c>
      <c r="E7">
        <v>58</v>
      </c>
      <c r="F7">
        <v>11.6</v>
      </c>
      <c r="G7">
        <v>68.900000000000006</v>
      </c>
      <c r="H7">
        <v>19.5</v>
      </c>
      <c r="I7">
        <v>4</v>
      </c>
      <c r="J7">
        <v>1.1499999999999999</v>
      </c>
      <c r="K7">
        <v>1.23</v>
      </c>
      <c r="L7">
        <v>1.3</v>
      </c>
      <c r="M7">
        <v>1.21</v>
      </c>
      <c r="N7">
        <v>1.29</v>
      </c>
      <c r="O7">
        <v>1.34</v>
      </c>
      <c r="P7">
        <v>4</v>
      </c>
      <c r="Q7">
        <v>9</v>
      </c>
      <c r="R7">
        <v>14.11</v>
      </c>
      <c r="S7">
        <v>0.19</v>
      </c>
      <c r="T7">
        <v>0.2</v>
      </c>
      <c r="U7">
        <v>0.21</v>
      </c>
      <c r="V7">
        <v>26.5</v>
      </c>
      <c r="W7">
        <v>29.1</v>
      </c>
      <c r="X7">
        <v>31.3</v>
      </c>
      <c r="Y7">
        <v>10.8</v>
      </c>
      <c r="Z7">
        <v>14.1</v>
      </c>
      <c r="AA7">
        <v>17.399999999999999</v>
      </c>
      <c r="AB7">
        <v>46</v>
      </c>
      <c r="AC7">
        <v>49</v>
      </c>
      <c r="AD7">
        <v>52</v>
      </c>
    </row>
    <row r="8" spans="1:30" x14ac:dyDescent="0.55000000000000004">
      <c r="A8" t="s">
        <v>145</v>
      </c>
      <c r="B8" t="s">
        <v>206</v>
      </c>
      <c r="C8" t="s">
        <v>148</v>
      </c>
      <c r="D8">
        <v>58</v>
      </c>
      <c r="E8">
        <v>162</v>
      </c>
      <c r="F8">
        <v>6.8</v>
      </c>
      <c r="G8">
        <v>66.7</v>
      </c>
      <c r="H8">
        <v>26.5</v>
      </c>
      <c r="I8">
        <v>1.05</v>
      </c>
      <c r="J8">
        <v>1.2</v>
      </c>
      <c r="K8">
        <v>1.3</v>
      </c>
      <c r="L8">
        <v>1.4</v>
      </c>
      <c r="M8">
        <v>1.38</v>
      </c>
      <c r="N8">
        <v>1.48</v>
      </c>
      <c r="O8">
        <v>1.54</v>
      </c>
      <c r="P8">
        <v>1.41</v>
      </c>
      <c r="Q8">
        <v>2.82</v>
      </c>
      <c r="R8">
        <v>4.2300000000000004</v>
      </c>
      <c r="S8">
        <v>0.19</v>
      </c>
      <c r="T8">
        <v>0.2</v>
      </c>
      <c r="U8">
        <v>0.21</v>
      </c>
      <c r="V8">
        <v>28</v>
      </c>
      <c r="W8">
        <v>29.7</v>
      </c>
      <c r="X8">
        <v>33.200000000000003</v>
      </c>
      <c r="Y8">
        <v>12.6</v>
      </c>
      <c r="Z8">
        <v>15</v>
      </c>
      <c r="AA8">
        <v>20.399999999999999</v>
      </c>
      <c r="AB8">
        <v>44</v>
      </c>
      <c r="AC8">
        <v>48</v>
      </c>
      <c r="AD8">
        <v>51</v>
      </c>
    </row>
    <row r="9" spans="1:30" x14ac:dyDescent="0.55000000000000004">
      <c r="A9" t="s">
        <v>149</v>
      </c>
      <c r="B9" t="s">
        <v>207</v>
      </c>
      <c r="C9" t="s">
        <v>150</v>
      </c>
      <c r="D9">
        <v>0</v>
      </c>
      <c r="E9">
        <v>36</v>
      </c>
      <c r="F9">
        <v>11.4</v>
      </c>
      <c r="G9">
        <v>68.599999999999994</v>
      </c>
      <c r="H9">
        <v>20</v>
      </c>
      <c r="I9">
        <v>5.5</v>
      </c>
      <c r="J9">
        <v>1.1499999999999999</v>
      </c>
      <c r="K9">
        <v>1.25</v>
      </c>
      <c r="L9">
        <v>1.35</v>
      </c>
      <c r="M9">
        <v>1.33</v>
      </c>
      <c r="N9">
        <v>1.43</v>
      </c>
      <c r="O9">
        <v>1.48</v>
      </c>
      <c r="P9">
        <v>4</v>
      </c>
      <c r="Q9">
        <v>9</v>
      </c>
      <c r="R9">
        <v>14.11</v>
      </c>
      <c r="S9">
        <v>0.19</v>
      </c>
      <c r="T9">
        <v>0.2</v>
      </c>
      <c r="U9">
        <v>0.21</v>
      </c>
      <c r="V9">
        <v>27.7</v>
      </c>
      <c r="W9">
        <v>30.6</v>
      </c>
      <c r="X9">
        <v>33.1</v>
      </c>
      <c r="Y9">
        <v>12.2</v>
      </c>
      <c r="Z9">
        <v>16.3</v>
      </c>
      <c r="AA9">
        <v>20.399999999999999</v>
      </c>
      <c r="AB9">
        <v>43</v>
      </c>
      <c r="AC9">
        <v>47</v>
      </c>
      <c r="AD9">
        <v>51</v>
      </c>
    </row>
    <row r="10" spans="1:30" x14ac:dyDescent="0.55000000000000004">
      <c r="A10" t="s">
        <v>149</v>
      </c>
      <c r="B10" t="s">
        <v>207</v>
      </c>
      <c r="C10" t="s">
        <v>151</v>
      </c>
      <c r="D10">
        <v>36</v>
      </c>
      <c r="E10">
        <v>51</v>
      </c>
      <c r="F10">
        <v>11.4</v>
      </c>
      <c r="G10">
        <v>68.599999999999994</v>
      </c>
      <c r="H10">
        <v>20</v>
      </c>
      <c r="I10">
        <v>3.5</v>
      </c>
      <c r="J10">
        <v>1.1499999999999999</v>
      </c>
      <c r="K10">
        <v>1.25</v>
      </c>
      <c r="L10">
        <v>1.35</v>
      </c>
      <c r="M10">
        <v>1.33</v>
      </c>
      <c r="N10">
        <v>1.43</v>
      </c>
      <c r="O10">
        <v>1.48</v>
      </c>
      <c r="P10">
        <v>4</v>
      </c>
      <c r="Q10">
        <v>9</v>
      </c>
      <c r="R10">
        <v>14.11</v>
      </c>
      <c r="S10">
        <v>0.19</v>
      </c>
      <c r="T10">
        <v>0.2</v>
      </c>
      <c r="U10">
        <v>0.21</v>
      </c>
      <c r="V10">
        <v>25.6</v>
      </c>
      <c r="W10">
        <v>29.1</v>
      </c>
      <c r="X10">
        <v>31.8</v>
      </c>
      <c r="Y10">
        <v>9.9</v>
      </c>
      <c r="Z10">
        <v>14</v>
      </c>
      <c r="AA10">
        <v>18.100000000000001</v>
      </c>
      <c r="AB10">
        <v>44</v>
      </c>
      <c r="AC10">
        <v>48</v>
      </c>
      <c r="AD10">
        <v>52</v>
      </c>
    </row>
    <row r="11" spans="1:30" x14ac:dyDescent="0.55000000000000004">
      <c r="A11" t="s">
        <v>149</v>
      </c>
      <c r="B11" t="s">
        <v>207</v>
      </c>
      <c r="C11" t="s">
        <v>152</v>
      </c>
      <c r="D11">
        <v>51</v>
      </c>
      <c r="E11">
        <v>71</v>
      </c>
      <c r="F11">
        <v>20.7</v>
      </c>
      <c r="G11">
        <v>67.3</v>
      </c>
      <c r="H11">
        <v>12</v>
      </c>
      <c r="I11">
        <v>0.75</v>
      </c>
      <c r="J11">
        <v>1.3</v>
      </c>
      <c r="K11">
        <v>1.35</v>
      </c>
      <c r="L11">
        <v>1.4</v>
      </c>
      <c r="M11">
        <v>1.36</v>
      </c>
      <c r="N11">
        <v>1.41</v>
      </c>
      <c r="O11">
        <v>1.47</v>
      </c>
      <c r="P11">
        <v>4</v>
      </c>
      <c r="Q11">
        <v>9</v>
      </c>
      <c r="R11">
        <v>14.11</v>
      </c>
      <c r="S11">
        <v>0.16</v>
      </c>
      <c r="T11">
        <v>0.17</v>
      </c>
      <c r="U11">
        <v>0.18</v>
      </c>
      <c r="V11">
        <v>20.100000000000001</v>
      </c>
      <c r="W11">
        <v>23.2</v>
      </c>
      <c r="X11">
        <v>25.7</v>
      </c>
      <c r="Y11">
        <v>5</v>
      </c>
      <c r="Z11">
        <v>7.4</v>
      </c>
      <c r="AA11">
        <v>9.9</v>
      </c>
      <c r="AB11">
        <v>44</v>
      </c>
      <c r="AC11">
        <v>46</v>
      </c>
      <c r="AD11">
        <v>48</v>
      </c>
    </row>
    <row r="12" spans="1:30" x14ac:dyDescent="0.55000000000000004">
      <c r="A12" t="s">
        <v>149</v>
      </c>
      <c r="B12" t="s">
        <v>207</v>
      </c>
      <c r="C12" t="s">
        <v>148</v>
      </c>
      <c r="D12">
        <v>71</v>
      </c>
      <c r="E12">
        <v>152</v>
      </c>
      <c r="F12">
        <v>6.9</v>
      </c>
      <c r="G12">
        <v>63.1</v>
      </c>
      <c r="H12">
        <v>30</v>
      </c>
      <c r="I12">
        <v>0.75</v>
      </c>
      <c r="J12">
        <v>1.3</v>
      </c>
      <c r="K12">
        <v>1.4</v>
      </c>
      <c r="L12">
        <v>1.5</v>
      </c>
      <c r="M12">
        <v>1.51</v>
      </c>
      <c r="N12">
        <v>1.61</v>
      </c>
      <c r="O12">
        <v>1.68</v>
      </c>
      <c r="P12">
        <v>1.41</v>
      </c>
      <c r="Q12">
        <v>2.82</v>
      </c>
      <c r="R12">
        <v>4.2300000000000004</v>
      </c>
      <c r="S12">
        <v>0.17</v>
      </c>
      <c r="T12">
        <v>0.18</v>
      </c>
      <c r="U12">
        <v>0.19</v>
      </c>
      <c r="V12">
        <v>25.9</v>
      </c>
      <c r="W12">
        <v>29.6</v>
      </c>
      <c r="X12">
        <v>33.4</v>
      </c>
      <c r="Y12">
        <v>12.8</v>
      </c>
      <c r="Z12">
        <v>16.600000000000001</v>
      </c>
      <c r="AA12">
        <v>20.8</v>
      </c>
      <c r="AB12">
        <v>36</v>
      </c>
      <c r="AC12">
        <v>42</v>
      </c>
      <c r="AD12">
        <v>48</v>
      </c>
    </row>
    <row r="13" spans="1:30" x14ac:dyDescent="0.55000000000000004">
      <c r="A13" t="s">
        <v>153</v>
      </c>
      <c r="B13" t="s">
        <v>204</v>
      </c>
      <c r="C13" t="s">
        <v>154</v>
      </c>
      <c r="D13">
        <v>0</v>
      </c>
      <c r="E13">
        <v>46</v>
      </c>
      <c r="F13">
        <v>11.4</v>
      </c>
      <c r="G13">
        <v>68.599999999999994</v>
      </c>
      <c r="H13">
        <v>20</v>
      </c>
      <c r="I13">
        <v>3.5</v>
      </c>
      <c r="J13">
        <v>1.4</v>
      </c>
      <c r="K13">
        <v>1.45</v>
      </c>
      <c r="L13">
        <v>1.5</v>
      </c>
      <c r="M13">
        <v>1.47</v>
      </c>
      <c r="N13">
        <v>1.52</v>
      </c>
      <c r="O13">
        <v>1.58</v>
      </c>
      <c r="P13">
        <v>4</v>
      </c>
      <c r="Q13">
        <v>9</v>
      </c>
      <c r="R13">
        <v>14.11</v>
      </c>
      <c r="S13">
        <v>0.19</v>
      </c>
      <c r="T13">
        <v>0.2</v>
      </c>
      <c r="U13">
        <v>0.21</v>
      </c>
      <c r="V13">
        <v>27</v>
      </c>
      <c r="W13">
        <v>30.6</v>
      </c>
      <c r="X13">
        <v>33.5</v>
      </c>
      <c r="Y13">
        <v>11.4</v>
      </c>
      <c r="Z13">
        <v>16.3</v>
      </c>
      <c r="AA13">
        <v>21</v>
      </c>
      <c r="AB13">
        <v>39</v>
      </c>
      <c r="AC13">
        <v>41</v>
      </c>
      <c r="AD13">
        <v>42</v>
      </c>
    </row>
    <row r="14" spans="1:30" x14ac:dyDescent="0.55000000000000004">
      <c r="A14" t="s">
        <v>153</v>
      </c>
      <c r="B14" t="s">
        <v>204</v>
      </c>
      <c r="C14" t="s">
        <v>155</v>
      </c>
      <c r="D14">
        <v>46</v>
      </c>
      <c r="E14">
        <v>97</v>
      </c>
      <c r="F14">
        <v>14</v>
      </c>
      <c r="G14">
        <v>71</v>
      </c>
      <c r="H14">
        <v>15</v>
      </c>
      <c r="I14">
        <v>1.5</v>
      </c>
      <c r="J14">
        <v>1.45</v>
      </c>
      <c r="K14">
        <v>1.5</v>
      </c>
      <c r="L14">
        <v>1.55</v>
      </c>
      <c r="M14">
        <v>1.52</v>
      </c>
      <c r="N14">
        <v>1.57</v>
      </c>
      <c r="O14">
        <v>1.63</v>
      </c>
      <c r="P14">
        <v>4</v>
      </c>
      <c r="Q14">
        <v>9</v>
      </c>
      <c r="R14">
        <v>14.11</v>
      </c>
      <c r="S14">
        <v>0.19</v>
      </c>
      <c r="T14">
        <v>0.2</v>
      </c>
      <c r="U14">
        <v>0.21</v>
      </c>
      <c r="V14">
        <v>23.2</v>
      </c>
      <c r="W14">
        <v>26.8</v>
      </c>
      <c r="X14">
        <v>29.6</v>
      </c>
      <c r="Y14">
        <v>7.4</v>
      </c>
      <c r="Z14">
        <v>11.1</v>
      </c>
      <c r="AA14">
        <v>14.8</v>
      </c>
      <c r="AB14">
        <v>38</v>
      </c>
      <c r="AC14">
        <v>40</v>
      </c>
      <c r="AD14">
        <v>42</v>
      </c>
    </row>
    <row r="15" spans="1:30" x14ac:dyDescent="0.55000000000000004">
      <c r="A15" t="s">
        <v>153</v>
      </c>
      <c r="B15" t="s">
        <v>204</v>
      </c>
      <c r="C15" t="s">
        <v>156</v>
      </c>
      <c r="D15">
        <v>97</v>
      </c>
      <c r="E15">
        <v>152</v>
      </c>
      <c r="F15">
        <v>6.9</v>
      </c>
      <c r="G15">
        <v>62.1</v>
      </c>
      <c r="H15">
        <v>31</v>
      </c>
      <c r="I15">
        <v>0.75</v>
      </c>
      <c r="J15">
        <v>1.65</v>
      </c>
      <c r="K15">
        <v>1.7</v>
      </c>
      <c r="L15">
        <v>1.75</v>
      </c>
      <c r="M15">
        <v>1.89</v>
      </c>
      <c r="N15">
        <v>1.94</v>
      </c>
      <c r="O15">
        <v>2.02</v>
      </c>
      <c r="P15">
        <v>0</v>
      </c>
      <c r="Q15">
        <v>0.21</v>
      </c>
      <c r="R15">
        <v>0.42</v>
      </c>
      <c r="S15">
        <v>0.04</v>
      </c>
      <c r="T15">
        <v>0.06</v>
      </c>
      <c r="U15">
        <v>0.08</v>
      </c>
      <c r="V15">
        <v>30.6</v>
      </c>
      <c r="W15">
        <v>31.4</v>
      </c>
      <c r="X15">
        <v>33.299999999999997</v>
      </c>
      <c r="Y15">
        <v>19.100000000000001</v>
      </c>
      <c r="Z15">
        <v>22.2</v>
      </c>
      <c r="AA15">
        <v>25.3</v>
      </c>
      <c r="AB15">
        <v>32</v>
      </c>
      <c r="AC15">
        <v>33</v>
      </c>
      <c r="AD15">
        <v>35</v>
      </c>
    </row>
    <row r="19" spans="7:11" x14ac:dyDescent="0.55000000000000004">
      <c r="H19" t="s">
        <v>157</v>
      </c>
      <c r="I19" t="s">
        <v>106</v>
      </c>
      <c r="J19" t="s">
        <v>107</v>
      </c>
      <c r="K19" t="s">
        <v>158</v>
      </c>
    </row>
    <row r="20" spans="7:11" x14ac:dyDescent="0.55000000000000004">
      <c r="G20" t="s">
        <v>159</v>
      </c>
      <c r="H20">
        <v>1.56</v>
      </c>
      <c r="I20">
        <v>1.06</v>
      </c>
      <c r="J20">
        <v>1.79</v>
      </c>
      <c r="K20">
        <v>0.15</v>
      </c>
    </row>
    <row r="21" spans="7:11" x14ac:dyDescent="0.55000000000000004">
      <c r="G21" t="s">
        <v>160</v>
      </c>
      <c r="H21">
        <v>9.1999999999999993</v>
      </c>
      <c r="I21">
        <v>7.3</v>
      </c>
      <c r="J21">
        <v>13.8</v>
      </c>
      <c r="K21">
        <v>1.5</v>
      </c>
    </row>
    <row r="22" spans="7:11" x14ac:dyDescent="0.55000000000000004">
      <c r="G22" t="s">
        <v>161</v>
      </c>
      <c r="H22">
        <v>58.7</v>
      </c>
      <c r="I22">
        <v>48.8</v>
      </c>
      <c r="J22">
        <v>66.599999999999994</v>
      </c>
      <c r="K22">
        <v>4.4000000000000004</v>
      </c>
    </row>
    <row r="23" spans="7:11" x14ac:dyDescent="0.55000000000000004">
      <c r="G23" t="s">
        <v>162</v>
      </c>
      <c r="H23">
        <v>32</v>
      </c>
      <c r="I23">
        <v>22.4</v>
      </c>
      <c r="J23">
        <v>43.5</v>
      </c>
      <c r="K23">
        <v>5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defaultColWidth="11.578125" defaultRowHeight="12.3" x14ac:dyDescent="0.4"/>
  <cols>
    <col min="1" max="5" width="11.578125" style="7"/>
    <col min="6" max="6" width="16.68359375" style="7" customWidth="1"/>
    <col min="7" max="16384" width="11.578125" style="7"/>
  </cols>
  <sheetData>
    <row r="1" spans="1:11" x14ac:dyDescent="0.4">
      <c r="B1" s="7" t="s">
        <v>62</v>
      </c>
      <c r="C1" s="7" t="s">
        <v>1</v>
      </c>
      <c r="D1" s="7" t="s">
        <v>0</v>
      </c>
      <c r="E1" s="7" t="s">
        <v>2</v>
      </c>
    </row>
    <row r="2" spans="1:11" x14ac:dyDescent="0.4">
      <c r="A2" s="7" t="s">
        <v>105</v>
      </c>
    </row>
    <row r="3" spans="1:11" x14ac:dyDescent="0.4">
      <c r="A3" s="7" t="s">
        <v>106</v>
      </c>
      <c r="B3" s="7">
        <v>0</v>
      </c>
      <c r="C3" s="7">
        <v>0</v>
      </c>
      <c r="D3" s="7">
        <v>0</v>
      </c>
      <c r="E3" s="7">
        <v>0</v>
      </c>
    </row>
    <row r="4" spans="1:11" x14ac:dyDescent="0.4">
      <c r="A4" s="7" t="s">
        <v>107</v>
      </c>
      <c r="B4" s="7">
        <v>45</v>
      </c>
      <c r="C4" s="7">
        <v>18</v>
      </c>
      <c r="D4" s="7">
        <v>36</v>
      </c>
      <c r="E4" s="7">
        <v>32</v>
      </c>
    </row>
    <row r="5" spans="1:11" x14ac:dyDescent="0.4">
      <c r="A5" s="7" t="s">
        <v>108</v>
      </c>
      <c r="B5" s="7">
        <v>21</v>
      </c>
      <c r="C5" s="7">
        <v>7</v>
      </c>
      <c r="D5" s="7">
        <v>12</v>
      </c>
      <c r="E5" s="7">
        <v>10</v>
      </c>
    </row>
    <row r="6" spans="1:11" x14ac:dyDescent="0.4">
      <c r="A6" s="7" t="s">
        <v>109</v>
      </c>
      <c r="B6" s="7">
        <v>21</v>
      </c>
      <c r="C6" s="7">
        <v>7</v>
      </c>
      <c r="D6" s="7">
        <v>13</v>
      </c>
      <c r="E6" s="7">
        <v>11</v>
      </c>
    </row>
    <row r="8" spans="1:11" x14ac:dyDescent="0.4">
      <c r="A8" s="7" t="s">
        <v>110</v>
      </c>
      <c r="I8" s="7">
        <v>1107</v>
      </c>
      <c r="J8" s="7">
        <v>1199</v>
      </c>
    </row>
    <row r="9" spans="1:11" x14ac:dyDescent="0.4">
      <c r="A9" s="7" t="s">
        <v>106</v>
      </c>
      <c r="B9" s="7">
        <v>682</v>
      </c>
      <c r="C9" s="7">
        <v>721</v>
      </c>
      <c r="D9" s="7">
        <v>779</v>
      </c>
      <c r="E9" s="7">
        <v>799</v>
      </c>
      <c r="H9" s="7" t="s">
        <v>62</v>
      </c>
      <c r="I9" s="7" t="s">
        <v>1</v>
      </c>
      <c r="J9" s="7" t="s">
        <v>0</v>
      </c>
      <c r="K9" s="7" t="s">
        <v>2</v>
      </c>
    </row>
    <row r="10" spans="1:11" x14ac:dyDescent="0.4">
      <c r="A10" s="7" t="s">
        <v>107</v>
      </c>
      <c r="B10" s="7">
        <v>726</v>
      </c>
      <c r="C10" s="7">
        <v>748</v>
      </c>
      <c r="D10" s="7">
        <v>840</v>
      </c>
      <c r="E10" s="7">
        <v>830</v>
      </c>
      <c r="G10" s="7" t="s">
        <v>111</v>
      </c>
      <c r="H10" s="7">
        <v>1601</v>
      </c>
      <c r="I10" s="7">
        <v>4478</v>
      </c>
      <c r="J10" s="7">
        <v>4808</v>
      </c>
      <c r="K10" s="7">
        <v>2487</v>
      </c>
    </row>
    <row r="11" spans="1:11" x14ac:dyDescent="0.4">
      <c r="A11" s="7" t="s">
        <v>108</v>
      </c>
      <c r="B11" s="7">
        <v>708</v>
      </c>
      <c r="C11" s="7">
        <v>736</v>
      </c>
      <c r="D11" s="7">
        <v>824</v>
      </c>
      <c r="E11" s="7">
        <v>814</v>
      </c>
      <c r="G11" s="7" t="s">
        <v>112</v>
      </c>
      <c r="H11" s="7">
        <v>10</v>
      </c>
      <c r="I11" s="7">
        <v>5</v>
      </c>
      <c r="J11" s="7">
        <v>5</v>
      </c>
      <c r="K11" s="7">
        <v>10</v>
      </c>
    </row>
    <row r="12" spans="1:11" x14ac:dyDescent="0.4">
      <c r="A12" s="7" t="s">
        <v>109</v>
      </c>
      <c r="B12" s="7">
        <v>706</v>
      </c>
      <c r="C12" s="7">
        <v>736</v>
      </c>
      <c r="D12" s="7">
        <v>821</v>
      </c>
      <c r="E12" s="7">
        <v>815</v>
      </c>
      <c r="G12" s="7" t="s">
        <v>113</v>
      </c>
      <c r="H12" s="7">
        <v>16</v>
      </c>
      <c r="I12" s="7">
        <v>11</v>
      </c>
      <c r="J12" s="7">
        <v>12</v>
      </c>
      <c r="K12" s="7">
        <v>25</v>
      </c>
    </row>
    <row r="16" spans="1:11" x14ac:dyDescent="0.4">
      <c r="F16" s="28"/>
      <c r="G16" s="29" t="s">
        <v>62</v>
      </c>
      <c r="H16" s="29" t="s">
        <v>1</v>
      </c>
      <c r="I16" s="29" t="s">
        <v>0</v>
      </c>
      <c r="J16" s="29" t="s">
        <v>2</v>
      </c>
    </row>
    <row r="17" spans="6:10" x14ac:dyDescent="0.4">
      <c r="F17" s="28" t="s">
        <v>212</v>
      </c>
      <c r="G17" s="31">
        <v>484</v>
      </c>
      <c r="H17" s="31">
        <v>716</v>
      </c>
      <c r="I17" s="31">
        <v>568</v>
      </c>
      <c r="J17" s="31">
        <v>675</v>
      </c>
    </row>
    <row r="18" spans="6:10" x14ac:dyDescent="0.4">
      <c r="F18" s="28" t="s">
        <v>213</v>
      </c>
      <c r="G18" s="31">
        <v>706</v>
      </c>
      <c r="H18" s="31">
        <v>736</v>
      </c>
      <c r="I18" s="31">
        <v>821</v>
      </c>
      <c r="J18" s="31">
        <v>815</v>
      </c>
    </row>
    <row r="19" spans="6:10" x14ac:dyDescent="0.4">
      <c r="F19" s="28" t="s">
        <v>214</v>
      </c>
      <c r="G19" s="31">
        <v>45</v>
      </c>
      <c r="H19" s="31">
        <v>18</v>
      </c>
      <c r="I19" s="31">
        <v>36</v>
      </c>
      <c r="J19" s="31">
        <v>32</v>
      </c>
    </row>
    <row r="20" spans="6:10" x14ac:dyDescent="0.4">
      <c r="F20" s="28" t="s">
        <v>215</v>
      </c>
      <c r="G20" s="31">
        <v>21</v>
      </c>
      <c r="H20" s="31">
        <v>7</v>
      </c>
      <c r="I20" s="31">
        <v>13</v>
      </c>
      <c r="J20" s="31">
        <v>11</v>
      </c>
    </row>
    <row r="21" spans="6:10" x14ac:dyDescent="0.4">
      <c r="F21" s="28" t="s">
        <v>113</v>
      </c>
      <c r="G21" s="31">
        <v>16</v>
      </c>
      <c r="H21" s="31">
        <v>11</v>
      </c>
      <c r="I21" s="31">
        <v>12</v>
      </c>
      <c r="J21" s="31">
        <v>25</v>
      </c>
    </row>
    <row r="24" spans="6:10" x14ac:dyDescent="0.4">
      <c r="F24" s="3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S34"/>
  <sheetViews>
    <sheetView topLeftCell="B4" workbookViewId="0">
      <selection activeCell="M10" sqref="M10"/>
    </sheetView>
  </sheetViews>
  <sheetFormatPr defaultRowHeight="14.4" x14ac:dyDescent="0.55000000000000004"/>
  <cols>
    <col min="7" max="7" width="13" customWidth="1"/>
    <col min="8" max="8" width="11.15625" customWidth="1"/>
    <col min="12" max="12" width="10.68359375" bestFit="1" customWidth="1"/>
    <col min="13" max="13" width="9.68359375" bestFit="1" customWidth="1"/>
  </cols>
  <sheetData>
    <row r="5" spans="4:14" x14ac:dyDescent="0.55000000000000004">
      <c r="E5" t="s">
        <v>86</v>
      </c>
      <c r="F5" t="s">
        <v>87</v>
      </c>
      <c r="G5" t="s">
        <v>88</v>
      </c>
      <c r="H5" t="s">
        <v>89</v>
      </c>
    </row>
    <row r="6" spans="4:14" x14ac:dyDescent="0.55000000000000004">
      <c r="D6" t="s">
        <v>68</v>
      </c>
      <c r="E6">
        <v>2011</v>
      </c>
      <c r="F6" t="s">
        <v>90</v>
      </c>
      <c r="G6" s="12">
        <v>40643</v>
      </c>
      <c r="H6" s="12">
        <v>41508</v>
      </c>
    </row>
    <row r="7" spans="4:14" x14ac:dyDescent="0.55000000000000004">
      <c r="D7" t="s">
        <v>68</v>
      </c>
      <c r="E7">
        <v>2012</v>
      </c>
      <c r="F7" t="s">
        <v>91</v>
      </c>
      <c r="G7" s="13">
        <v>40817</v>
      </c>
      <c r="H7" s="13">
        <v>41132</v>
      </c>
    </row>
    <row r="8" spans="4:14" x14ac:dyDescent="0.55000000000000004">
      <c r="D8" t="s">
        <v>68</v>
      </c>
      <c r="E8">
        <v>2013</v>
      </c>
      <c r="F8" t="s">
        <v>90</v>
      </c>
      <c r="G8" s="13">
        <v>41366</v>
      </c>
      <c r="H8" s="13">
        <v>41506</v>
      </c>
    </row>
    <row r="9" spans="4:14" x14ac:dyDescent="0.55000000000000004">
      <c r="D9" t="s">
        <v>68</v>
      </c>
      <c r="E9">
        <v>2014</v>
      </c>
      <c r="F9" t="s">
        <v>90</v>
      </c>
      <c r="G9" s="13">
        <v>41741</v>
      </c>
      <c r="H9" s="13">
        <v>41858</v>
      </c>
    </row>
    <row r="10" spans="4:14" x14ac:dyDescent="0.55000000000000004">
      <c r="D10" t="s">
        <v>92</v>
      </c>
      <c r="E10">
        <v>2011</v>
      </c>
      <c r="F10" s="1" t="s">
        <v>90</v>
      </c>
      <c r="G10" s="12">
        <v>40676</v>
      </c>
      <c r="H10" s="12">
        <v>40789</v>
      </c>
    </row>
    <row r="11" spans="4:14" x14ac:dyDescent="0.55000000000000004">
      <c r="D11" t="s">
        <v>92</v>
      </c>
      <c r="E11">
        <v>2012</v>
      </c>
      <c r="F11" t="s">
        <v>93</v>
      </c>
      <c r="G11" s="13">
        <v>41049</v>
      </c>
      <c r="H11" s="13">
        <v>41170</v>
      </c>
    </row>
    <row r="12" spans="4:14" x14ac:dyDescent="0.55000000000000004">
      <c r="D12" t="s">
        <v>92</v>
      </c>
      <c r="E12">
        <v>2013</v>
      </c>
      <c r="F12" t="s">
        <v>91</v>
      </c>
      <c r="G12" s="13">
        <v>41196</v>
      </c>
      <c r="H12" s="13">
        <v>41493</v>
      </c>
    </row>
    <row r="13" spans="4:14" x14ac:dyDescent="0.55000000000000004">
      <c r="D13" t="s">
        <v>92</v>
      </c>
      <c r="E13">
        <v>2014</v>
      </c>
      <c r="F13" t="s">
        <v>93</v>
      </c>
      <c r="G13" s="12">
        <v>41773</v>
      </c>
      <c r="H13" s="13">
        <v>41894</v>
      </c>
    </row>
    <row r="14" spans="4:14" x14ac:dyDescent="0.55000000000000004">
      <c r="D14" t="s">
        <v>94</v>
      </c>
      <c r="E14">
        <v>2011</v>
      </c>
      <c r="F14" t="s">
        <v>95</v>
      </c>
      <c r="G14" s="12">
        <v>40668</v>
      </c>
      <c r="H14" s="12">
        <v>40792</v>
      </c>
      <c r="L14" s="19"/>
      <c r="M14" s="24"/>
      <c r="N14" s="23"/>
    </row>
    <row r="15" spans="4:14" x14ac:dyDescent="0.55000000000000004">
      <c r="D15" t="s">
        <v>94</v>
      </c>
      <c r="E15">
        <v>2012</v>
      </c>
      <c r="F15" t="s">
        <v>90</v>
      </c>
      <c r="G15" s="13">
        <v>41011</v>
      </c>
      <c r="H15" s="13">
        <v>41139</v>
      </c>
      <c r="L15" s="27"/>
      <c r="M15" s="20"/>
      <c r="N15" s="26"/>
    </row>
    <row r="16" spans="4:14" x14ac:dyDescent="0.55000000000000004">
      <c r="D16" t="s">
        <v>94</v>
      </c>
      <c r="E16">
        <v>2013</v>
      </c>
      <c r="F16" t="s">
        <v>96</v>
      </c>
      <c r="G16" s="13">
        <v>41368</v>
      </c>
      <c r="H16" s="13">
        <v>41499</v>
      </c>
      <c r="L16" s="22"/>
      <c r="M16" s="25"/>
      <c r="N16" s="21"/>
    </row>
    <row r="17" spans="4:19" x14ac:dyDescent="0.55000000000000004">
      <c r="D17" t="s">
        <v>94</v>
      </c>
      <c r="E17">
        <v>2014</v>
      </c>
      <c r="F17" t="s">
        <v>97</v>
      </c>
      <c r="G17" s="13">
        <v>41751</v>
      </c>
      <c r="H17" s="13">
        <v>41862</v>
      </c>
    </row>
    <row r="18" spans="4:19" x14ac:dyDescent="0.55000000000000004">
      <c r="D18" t="s">
        <v>98</v>
      </c>
      <c r="E18">
        <v>2011</v>
      </c>
      <c r="F18" t="s">
        <v>90</v>
      </c>
      <c r="G18" s="13">
        <v>40649</v>
      </c>
      <c r="H18" s="13">
        <v>40770</v>
      </c>
    </row>
    <row r="19" spans="4:19" x14ac:dyDescent="0.55000000000000004">
      <c r="D19" t="s">
        <v>98</v>
      </c>
      <c r="E19">
        <v>2012</v>
      </c>
      <c r="F19" t="s">
        <v>93</v>
      </c>
      <c r="G19" s="13">
        <v>41051</v>
      </c>
      <c r="H19" s="13">
        <v>41157</v>
      </c>
    </row>
    <row r="20" spans="4:19" x14ac:dyDescent="0.55000000000000004">
      <c r="D20" t="s">
        <v>98</v>
      </c>
      <c r="E20">
        <v>2013</v>
      </c>
      <c r="F20" t="s">
        <v>91</v>
      </c>
      <c r="G20" s="13">
        <v>41192</v>
      </c>
      <c r="H20" s="13">
        <v>41491</v>
      </c>
    </row>
    <row r="21" spans="4:19" x14ac:dyDescent="0.55000000000000004">
      <c r="D21" t="s">
        <v>98</v>
      </c>
      <c r="E21">
        <v>2014</v>
      </c>
      <c r="F21" t="s">
        <v>90</v>
      </c>
      <c r="G21" s="13">
        <v>41763</v>
      </c>
      <c r="H21" s="13">
        <v>41865</v>
      </c>
    </row>
    <row r="23" spans="4:19" x14ac:dyDescent="0.55000000000000004">
      <c r="G23" t="s">
        <v>99</v>
      </c>
      <c r="H23" s="14">
        <v>2012</v>
      </c>
      <c r="I23">
        <v>2013</v>
      </c>
      <c r="J23">
        <v>2014</v>
      </c>
    </row>
    <row r="24" spans="4:19" x14ac:dyDescent="0.55000000000000004">
      <c r="G24" t="s">
        <v>62</v>
      </c>
      <c r="H24" t="s">
        <v>91</v>
      </c>
      <c r="I24" t="s">
        <v>90</v>
      </c>
      <c r="J24" t="s">
        <v>90</v>
      </c>
    </row>
    <row r="25" spans="4:19" x14ac:dyDescent="0.55000000000000004">
      <c r="G25" t="s">
        <v>2</v>
      </c>
      <c r="H25" t="s">
        <v>95</v>
      </c>
      <c r="I25" t="s">
        <v>91</v>
      </c>
      <c r="J25" t="s">
        <v>95</v>
      </c>
    </row>
    <row r="26" spans="4:19" x14ac:dyDescent="0.55000000000000004">
      <c r="G26" t="s">
        <v>0</v>
      </c>
      <c r="H26" t="s">
        <v>90</v>
      </c>
      <c r="I26" t="s">
        <v>96</v>
      </c>
      <c r="J26" t="s">
        <v>97</v>
      </c>
    </row>
    <row r="27" spans="4:19" x14ac:dyDescent="0.55000000000000004">
      <c r="G27" t="s">
        <v>1</v>
      </c>
      <c r="H27" t="s">
        <v>95</v>
      </c>
      <c r="I27" t="s">
        <v>91</v>
      </c>
      <c r="J27" t="s">
        <v>90</v>
      </c>
    </row>
    <row r="29" spans="4:19" x14ac:dyDescent="0.55000000000000004">
      <c r="O29" s="15"/>
    </row>
    <row r="30" spans="4:19" x14ac:dyDescent="0.55000000000000004">
      <c r="N30" t="s">
        <v>100</v>
      </c>
      <c r="O30" s="16" t="s">
        <v>101</v>
      </c>
      <c r="P30" s="16" t="s">
        <v>102</v>
      </c>
      <c r="Q30" s="16" t="s">
        <v>103</v>
      </c>
      <c r="R30" s="16"/>
      <c r="S30" t="s">
        <v>104</v>
      </c>
    </row>
    <row r="31" spans="4:19" x14ac:dyDescent="0.55000000000000004">
      <c r="K31" t="s">
        <v>82</v>
      </c>
      <c r="L31" s="13">
        <v>41366</v>
      </c>
      <c r="M31" s="13">
        <v>41502</v>
      </c>
      <c r="N31">
        <v>96</v>
      </c>
      <c r="O31">
        <v>-124</v>
      </c>
      <c r="Q31">
        <f>N31-O31</f>
        <v>220</v>
      </c>
      <c r="R31" s="15"/>
      <c r="S31">
        <v>550</v>
      </c>
    </row>
    <row r="32" spans="4:19" x14ac:dyDescent="0.55000000000000004">
      <c r="K32" t="s">
        <v>83</v>
      </c>
      <c r="L32" s="13">
        <v>41368</v>
      </c>
      <c r="M32" s="13">
        <v>41499</v>
      </c>
      <c r="N32">
        <v>135</v>
      </c>
      <c r="S32">
        <v>493</v>
      </c>
    </row>
    <row r="33" spans="11:19" x14ac:dyDescent="0.55000000000000004">
      <c r="K33" t="s">
        <v>74</v>
      </c>
      <c r="L33" s="13">
        <v>41196</v>
      </c>
      <c r="M33" s="13">
        <v>41493</v>
      </c>
      <c r="N33">
        <v>484</v>
      </c>
      <c r="S33">
        <v>575</v>
      </c>
    </row>
    <row r="34" spans="11:19" x14ac:dyDescent="0.55000000000000004">
      <c r="K34" t="s">
        <v>71</v>
      </c>
      <c r="L34" s="13">
        <v>41192</v>
      </c>
      <c r="M34" s="13">
        <v>41491</v>
      </c>
      <c r="N34">
        <v>529</v>
      </c>
      <c r="O34">
        <v>-65</v>
      </c>
      <c r="P34">
        <v>20</v>
      </c>
      <c r="Q34">
        <f>N34-O34+P34</f>
        <v>614</v>
      </c>
      <c r="S34">
        <v>669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4"/>
  <sheetViews>
    <sheetView workbookViewId="0">
      <selection activeCell="H21" sqref="H21"/>
    </sheetView>
  </sheetViews>
  <sheetFormatPr defaultRowHeight="14.4" x14ac:dyDescent="0.55000000000000004"/>
  <cols>
    <col min="4" max="4" width="20.83984375" customWidth="1"/>
    <col min="8" max="8" width="17.578125" customWidth="1"/>
    <col min="12" max="12" width="19.26171875" customWidth="1"/>
  </cols>
  <sheetData>
    <row r="2" spans="3:13" x14ac:dyDescent="0.55000000000000004">
      <c r="C2" t="s">
        <v>0</v>
      </c>
      <c r="G2" t="s">
        <v>1</v>
      </c>
      <c r="K2" t="s">
        <v>2</v>
      </c>
    </row>
    <row r="3" spans="3:13" x14ac:dyDescent="0.55000000000000004">
      <c r="C3">
        <v>1</v>
      </c>
      <c r="D3" s="1" t="s">
        <v>3</v>
      </c>
      <c r="E3" s="2">
        <v>0.14000000000000001</v>
      </c>
      <c r="G3">
        <v>1</v>
      </c>
      <c r="H3" t="s">
        <v>4</v>
      </c>
      <c r="I3" s="3" t="s">
        <v>5</v>
      </c>
      <c r="K3">
        <v>1</v>
      </c>
      <c r="L3" t="s">
        <v>6</v>
      </c>
      <c r="M3" s="4">
        <v>0.01</v>
      </c>
    </row>
    <row r="4" spans="3:13" x14ac:dyDescent="0.55000000000000004">
      <c r="C4">
        <v>2</v>
      </c>
      <c r="D4" t="s">
        <v>7</v>
      </c>
      <c r="E4" s="4">
        <v>0.16</v>
      </c>
      <c r="G4">
        <v>2</v>
      </c>
      <c r="H4" t="s">
        <v>4</v>
      </c>
      <c r="I4" s="3" t="s">
        <v>8</v>
      </c>
      <c r="K4">
        <v>2</v>
      </c>
      <c r="L4" t="s">
        <v>4</v>
      </c>
      <c r="M4" s="4">
        <v>0.23</v>
      </c>
    </row>
    <row r="5" spans="3:13" x14ac:dyDescent="0.55000000000000004">
      <c r="C5">
        <v>3</v>
      </c>
      <c r="D5" t="s">
        <v>9</v>
      </c>
      <c r="E5" s="4">
        <v>0.14000000000000001</v>
      </c>
      <c r="G5">
        <v>3</v>
      </c>
      <c r="H5" t="s">
        <v>10</v>
      </c>
      <c r="I5" s="3" t="s">
        <v>11</v>
      </c>
      <c r="K5">
        <v>3</v>
      </c>
      <c r="L5" t="s">
        <v>12</v>
      </c>
      <c r="M5" s="4">
        <v>0.11</v>
      </c>
    </row>
    <row r="6" spans="3:13" x14ac:dyDescent="0.55000000000000004">
      <c r="C6">
        <v>4</v>
      </c>
      <c r="D6" t="s">
        <v>13</v>
      </c>
      <c r="E6" s="4">
        <v>0.08</v>
      </c>
      <c r="G6">
        <v>4</v>
      </c>
      <c r="H6" t="s">
        <v>14</v>
      </c>
      <c r="I6" s="3" t="s">
        <v>15</v>
      </c>
      <c r="K6">
        <v>4</v>
      </c>
      <c r="L6" t="s">
        <v>4</v>
      </c>
      <c r="M6" s="4">
        <v>0.2</v>
      </c>
    </row>
    <row r="7" spans="3:13" x14ac:dyDescent="0.55000000000000004">
      <c r="C7">
        <v>5</v>
      </c>
      <c r="D7" t="s">
        <v>9</v>
      </c>
      <c r="E7" s="4">
        <v>0.15</v>
      </c>
      <c r="G7">
        <v>5</v>
      </c>
      <c r="I7" s="3" t="s">
        <v>16</v>
      </c>
      <c r="K7">
        <v>5</v>
      </c>
      <c r="L7" t="s">
        <v>4</v>
      </c>
      <c r="M7" s="4">
        <v>0.25</v>
      </c>
    </row>
    <row r="8" spans="3:13" x14ac:dyDescent="0.55000000000000004">
      <c r="C8">
        <v>6</v>
      </c>
      <c r="D8" t="s">
        <v>17</v>
      </c>
      <c r="E8" s="4">
        <v>0.03</v>
      </c>
      <c r="G8">
        <v>6</v>
      </c>
      <c r="H8" t="s">
        <v>10</v>
      </c>
      <c r="I8" s="3" t="s">
        <v>18</v>
      </c>
      <c r="K8">
        <v>6</v>
      </c>
      <c r="L8" t="s">
        <v>14</v>
      </c>
      <c r="M8" s="4">
        <v>0.01</v>
      </c>
    </row>
    <row r="9" spans="3:13" x14ac:dyDescent="0.55000000000000004">
      <c r="C9">
        <v>7</v>
      </c>
      <c r="D9" t="s">
        <v>7</v>
      </c>
      <c r="E9" s="4">
        <v>0.14000000000000001</v>
      </c>
      <c r="G9">
        <v>7</v>
      </c>
      <c r="H9" t="s">
        <v>19</v>
      </c>
      <c r="I9" s="3" t="s">
        <v>18</v>
      </c>
      <c r="K9">
        <v>7</v>
      </c>
      <c r="L9" t="s">
        <v>20</v>
      </c>
      <c r="M9" s="4">
        <v>0.11</v>
      </c>
    </row>
    <row r="10" spans="3:13" x14ac:dyDescent="0.55000000000000004">
      <c r="C10">
        <v>8</v>
      </c>
      <c r="D10" t="s">
        <v>17</v>
      </c>
      <c r="E10" s="4">
        <v>0.01</v>
      </c>
      <c r="G10">
        <v>8</v>
      </c>
      <c r="H10" t="s">
        <v>14</v>
      </c>
      <c r="I10" s="3" t="s">
        <v>21</v>
      </c>
      <c r="K10">
        <v>8</v>
      </c>
      <c r="L10" s="1" t="s">
        <v>7</v>
      </c>
      <c r="M10" s="2">
        <v>0.13</v>
      </c>
    </row>
    <row r="11" spans="3:13" x14ac:dyDescent="0.55000000000000004">
      <c r="C11">
        <v>9</v>
      </c>
      <c r="D11" t="s">
        <v>22</v>
      </c>
      <c r="E11" s="4">
        <v>7.0000000000000007E-2</v>
      </c>
      <c r="G11">
        <v>9</v>
      </c>
      <c r="H11" t="s">
        <v>22</v>
      </c>
      <c r="I11" s="3" t="s">
        <v>11</v>
      </c>
      <c r="K11">
        <v>9</v>
      </c>
      <c r="L11" t="s">
        <v>9</v>
      </c>
      <c r="M11" s="4">
        <v>0.14000000000000001</v>
      </c>
    </row>
    <row r="12" spans="3:13" x14ac:dyDescent="0.55000000000000004">
      <c r="C12">
        <v>10</v>
      </c>
      <c r="D12" t="s">
        <v>4</v>
      </c>
      <c r="E12" s="4">
        <v>0.24</v>
      </c>
      <c r="G12">
        <v>10</v>
      </c>
      <c r="H12" s="1" t="s">
        <v>10</v>
      </c>
      <c r="I12" s="5" t="s">
        <v>23</v>
      </c>
      <c r="K12">
        <v>10</v>
      </c>
      <c r="L12" s="1" t="s">
        <v>7</v>
      </c>
      <c r="M12" s="2">
        <v>0.11</v>
      </c>
    </row>
    <row r="13" spans="3:13" x14ac:dyDescent="0.55000000000000004">
      <c r="C13">
        <v>11</v>
      </c>
      <c r="D13" s="1" t="s">
        <v>24</v>
      </c>
      <c r="E13" s="2">
        <v>0.05</v>
      </c>
      <c r="G13">
        <v>11</v>
      </c>
      <c r="H13" t="s">
        <v>7</v>
      </c>
      <c r="I13" s="3" t="s">
        <v>25</v>
      </c>
      <c r="K13">
        <v>11</v>
      </c>
      <c r="L13" t="s">
        <v>24</v>
      </c>
      <c r="M13" s="4">
        <v>0.06</v>
      </c>
    </row>
    <row r="14" spans="3:13" x14ac:dyDescent="0.55000000000000004">
      <c r="C14">
        <v>12</v>
      </c>
      <c r="D14" t="s">
        <v>4</v>
      </c>
      <c r="E14" s="4">
        <v>0.21</v>
      </c>
      <c r="G14">
        <v>12</v>
      </c>
      <c r="H14" t="s">
        <v>4</v>
      </c>
      <c r="I14" s="3" t="s">
        <v>25</v>
      </c>
      <c r="K14">
        <v>12</v>
      </c>
      <c r="L14" t="s">
        <v>12</v>
      </c>
      <c r="M14" s="4">
        <v>0.19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opLeftCell="B25" workbookViewId="0">
      <selection activeCell="H40" sqref="H40"/>
    </sheetView>
  </sheetViews>
  <sheetFormatPr defaultColWidth="11.578125" defaultRowHeight="12.3" x14ac:dyDescent="0.4"/>
  <cols>
    <col min="1" max="16384" width="11.578125" style="7"/>
  </cols>
  <sheetData>
    <row r="1" spans="1:15" x14ac:dyDescent="0.4">
      <c r="D1" s="7" t="s">
        <v>34</v>
      </c>
      <c r="E1" s="7" t="s">
        <v>35</v>
      </c>
      <c r="F1" s="7" t="s">
        <v>36</v>
      </c>
      <c r="G1" s="7" t="s">
        <v>37</v>
      </c>
      <c r="H1" s="7" t="s">
        <v>38</v>
      </c>
      <c r="I1" s="7" t="s">
        <v>39</v>
      </c>
      <c r="J1" s="7" t="s">
        <v>40</v>
      </c>
      <c r="K1" s="7" t="s">
        <v>41</v>
      </c>
      <c r="L1" s="7" t="s">
        <v>42</v>
      </c>
      <c r="M1" s="7" t="s">
        <v>43</v>
      </c>
      <c r="N1" s="7" t="s">
        <v>44</v>
      </c>
      <c r="O1" s="7" t="s">
        <v>45</v>
      </c>
    </row>
    <row r="2" spans="1:15" x14ac:dyDescent="0.4">
      <c r="A2" s="7" t="s">
        <v>46</v>
      </c>
      <c r="B2" s="7" t="s">
        <v>47</v>
      </c>
      <c r="C2" s="7" t="s">
        <v>48</v>
      </c>
      <c r="D2" s="7">
        <v>74</v>
      </c>
      <c r="E2" s="7">
        <v>58</v>
      </c>
      <c r="F2" s="7">
        <v>65</v>
      </c>
      <c r="G2" s="7">
        <v>59</v>
      </c>
      <c r="H2" s="7">
        <v>60</v>
      </c>
      <c r="I2" s="7">
        <v>47</v>
      </c>
      <c r="J2" s="7">
        <v>21</v>
      </c>
      <c r="K2" s="7">
        <v>22</v>
      </c>
      <c r="L2" s="7">
        <v>28</v>
      </c>
      <c r="M2" s="7">
        <v>49</v>
      </c>
      <c r="N2" s="7">
        <v>88</v>
      </c>
      <c r="O2" s="7">
        <v>71</v>
      </c>
    </row>
    <row r="3" spans="1:15" x14ac:dyDescent="0.4">
      <c r="A3" s="7" t="s">
        <v>2</v>
      </c>
      <c r="B3" s="7" t="s">
        <v>49</v>
      </c>
      <c r="C3" s="7" t="s">
        <v>50</v>
      </c>
      <c r="D3" s="7">
        <v>91</v>
      </c>
      <c r="E3" s="7">
        <v>74</v>
      </c>
      <c r="F3" s="7">
        <v>70</v>
      </c>
      <c r="G3" s="7">
        <v>60</v>
      </c>
      <c r="H3" s="7">
        <v>59</v>
      </c>
      <c r="I3" s="7">
        <v>47</v>
      </c>
      <c r="J3" s="7">
        <v>23</v>
      </c>
      <c r="K3" s="7">
        <v>24</v>
      </c>
      <c r="L3" s="7">
        <v>31</v>
      </c>
      <c r="M3" s="7">
        <v>48</v>
      </c>
      <c r="N3" s="7">
        <v>98</v>
      </c>
      <c r="O3" s="7">
        <v>93</v>
      </c>
    </row>
    <row r="4" spans="1:15" x14ac:dyDescent="0.4">
      <c r="A4" s="7" t="s">
        <v>51</v>
      </c>
      <c r="B4" s="7" t="s">
        <v>52</v>
      </c>
      <c r="C4" s="7" t="s">
        <v>53</v>
      </c>
      <c r="D4" s="7">
        <v>59</v>
      </c>
      <c r="E4" s="7">
        <v>47</v>
      </c>
      <c r="F4" s="7">
        <v>52</v>
      </c>
      <c r="G4" s="7">
        <v>49</v>
      </c>
      <c r="H4" s="7">
        <v>54</v>
      </c>
      <c r="I4" s="7">
        <v>42</v>
      </c>
      <c r="J4" s="7">
        <v>21</v>
      </c>
      <c r="K4" s="7">
        <v>20</v>
      </c>
      <c r="L4" s="7">
        <v>24</v>
      </c>
      <c r="M4" s="7">
        <v>38</v>
      </c>
      <c r="N4" s="7">
        <v>69</v>
      </c>
      <c r="O4" s="7">
        <v>58</v>
      </c>
    </row>
    <row r="5" spans="1:15" x14ac:dyDescent="0.4">
      <c r="A5" s="7" t="s">
        <v>54</v>
      </c>
      <c r="B5" s="7" t="s">
        <v>55</v>
      </c>
      <c r="C5" s="7" t="s">
        <v>56</v>
      </c>
      <c r="D5" s="7">
        <v>44</v>
      </c>
      <c r="E5" s="7">
        <v>36</v>
      </c>
      <c r="F5" s="7">
        <v>40</v>
      </c>
      <c r="G5" s="7">
        <v>43</v>
      </c>
      <c r="H5" s="7">
        <v>48</v>
      </c>
      <c r="I5" s="7">
        <v>38</v>
      </c>
      <c r="J5" s="7">
        <v>20</v>
      </c>
      <c r="K5" s="7">
        <v>19</v>
      </c>
      <c r="L5" s="7">
        <v>22</v>
      </c>
      <c r="M5" s="7">
        <v>32</v>
      </c>
      <c r="N5" s="7">
        <v>52</v>
      </c>
      <c r="O5" s="7">
        <v>44</v>
      </c>
    </row>
    <row r="6" spans="1:15" x14ac:dyDescent="0.4">
      <c r="A6" s="7" t="s">
        <v>0</v>
      </c>
      <c r="B6" s="7" t="s">
        <v>57</v>
      </c>
      <c r="C6" s="7" t="s">
        <v>58</v>
      </c>
      <c r="D6" s="7">
        <v>65</v>
      </c>
      <c r="E6" s="7">
        <v>58</v>
      </c>
      <c r="F6" s="7">
        <v>59</v>
      </c>
      <c r="G6" s="7">
        <v>59</v>
      </c>
      <c r="H6" s="7">
        <v>58</v>
      </c>
      <c r="I6" s="7">
        <v>44</v>
      </c>
      <c r="J6" s="7">
        <v>23</v>
      </c>
      <c r="K6" s="7">
        <v>21</v>
      </c>
      <c r="L6" s="7">
        <v>25</v>
      </c>
      <c r="M6" s="7">
        <v>49</v>
      </c>
      <c r="N6" s="7">
        <v>83</v>
      </c>
      <c r="O6" s="7">
        <v>62</v>
      </c>
    </row>
    <row r="7" spans="1:15" x14ac:dyDescent="0.4">
      <c r="A7" s="7" t="s">
        <v>59</v>
      </c>
      <c r="B7" s="7" t="s">
        <v>60</v>
      </c>
      <c r="C7" s="7" t="s">
        <v>61</v>
      </c>
      <c r="D7" s="7">
        <v>63</v>
      </c>
      <c r="E7" s="7">
        <v>46</v>
      </c>
      <c r="F7" s="7">
        <v>52</v>
      </c>
      <c r="G7" s="7">
        <v>44</v>
      </c>
      <c r="H7" s="7">
        <v>45</v>
      </c>
      <c r="I7" s="7">
        <v>34</v>
      </c>
      <c r="J7" s="7">
        <v>16</v>
      </c>
      <c r="K7" s="7">
        <v>16</v>
      </c>
      <c r="L7" s="7">
        <v>20</v>
      </c>
      <c r="M7" s="7">
        <v>39</v>
      </c>
      <c r="N7" s="7">
        <v>71</v>
      </c>
      <c r="O7" s="7">
        <v>62</v>
      </c>
    </row>
    <row r="8" spans="1:15" x14ac:dyDescent="0.4">
      <c r="A8" s="7" t="s">
        <v>62</v>
      </c>
      <c r="B8" s="7" t="s">
        <v>63</v>
      </c>
      <c r="C8" s="7" t="s">
        <v>64</v>
      </c>
      <c r="D8" s="7">
        <v>63</v>
      </c>
      <c r="E8" s="7">
        <v>47</v>
      </c>
      <c r="F8" s="7">
        <v>52</v>
      </c>
      <c r="G8" s="7">
        <v>43</v>
      </c>
      <c r="H8" s="7">
        <v>43</v>
      </c>
      <c r="I8" s="7">
        <v>31</v>
      </c>
      <c r="J8" s="7">
        <v>15</v>
      </c>
      <c r="K8" s="7">
        <v>15</v>
      </c>
      <c r="L8" s="7">
        <v>16</v>
      </c>
      <c r="M8" s="7">
        <v>33</v>
      </c>
      <c r="N8" s="7">
        <v>70</v>
      </c>
      <c r="O8" s="7">
        <v>68</v>
      </c>
    </row>
    <row r="9" spans="1:15" x14ac:dyDescent="0.4">
      <c r="A9" s="7" t="s">
        <v>65</v>
      </c>
      <c r="B9" s="7" t="s">
        <v>66</v>
      </c>
      <c r="C9" s="7" t="s">
        <v>67</v>
      </c>
      <c r="D9" s="7">
        <v>57</v>
      </c>
      <c r="E9" s="7">
        <v>42</v>
      </c>
      <c r="F9" s="7">
        <v>53</v>
      </c>
      <c r="G9" s="7">
        <v>43</v>
      </c>
      <c r="H9" s="7">
        <v>44</v>
      </c>
      <c r="I9" s="7">
        <v>34</v>
      </c>
      <c r="J9" s="7">
        <v>14</v>
      </c>
      <c r="K9" s="7">
        <v>15</v>
      </c>
      <c r="L9" s="7">
        <v>19</v>
      </c>
      <c r="M9" s="7">
        <v>37</v>
      </c>
      <c r="N9" s="7">
        <v>63</v>
      </c>
      <c r="O9" s="7">
        <v>48</v>
      </c>
    </row>
    <row r="10" spans="1:15" x14ac:dyDescent="0.4">
      <c r="A10" s="7" t="s">
        <v>68</v>
      </c>
      <c r="B10" s="7" t="s">
        <v>69</v>
      </c>
      <c r="C10" s="7" t="s">
        <v>70</v>
      </c>
      <c r="D10" s="7">
        <v>60</v>
      </c>
      <c r="E10" s="7">
        <v>45</v>
      </c>
      <c r="F10" s="7">
        <v>50</v>
      </c>
      <c r="G10" s="7">
        <v>41</v>
      </c>
      <c r="H10" s="7">
        <v>42</v>
      </c>
      <c r="I10" s="7">
        <v>33</v>
      </c>
      <c r="J10" s="7">
        <v>15</v>
      </c>
      <c r="K10" s="7">
        <v>15</v>
      </c>
      <c r="L10" s="7">
        <v>18</v>
      </c>
      <c r="M10" s="7">
        <v>34</v>
      </c>
      <c r="N10" s="7">
        <v>67</v>
      </c>
      <c r="O10" s="7">
        <v>64</v>
      </c>
    </row>
    <row r="11" spans="1:15" x14ac:dyDescent="0.4">
      <c r="A11" s="7" t="s">
        <v>71</v>
      </c>
      <c r="B11" s="7" t="s">
        <v>72</v>
      </c>
      <c r="C11" s="7" t="s">
        <v>73</v>
      </c>
      <c r="D11" s="7">
        <v>84</v>
      </c>
      <c r="E11" s="7">
        <v>69</v>
      </c>
      <c r="F11" s="7">
        <v>76</v>
      </c>
      <c r="G11" s="7">
        <v>59</v>
      </c>
      <c r="H11" s="7">
        <v>68</v>
      </c>
      <c r="I11" s="7">
        <v>50</v>
      </c>
      <c r="J11" s="7">
        <v>25</v>
      </c>
      <c r="K11" s="7">
        <v>23</v>
      </c>
      <c r="L11" s="7">
        <v>31</v>
      </c>
      <c r="M11" s="7">
        <v>53</v>
      </c>
      <c r="N11" s="7">
        <v>88</v>
      </c>
      <c r="O11" s="7">
        <v>91</v>
      </c>
    </row>
    <row r="12" spans="1:15" x14ac:dyDescent="0.4">
      <c r="A12" s="7" t="s">
        <v>75</v>
      </c>
      <c r="B12" s="7" t="s">
        <v>76</v>
      </c>
      <c r="C12" s="7" t="s">
        <v>77</v>
      </c>
      <c r="D12" s="7">
        <v>53</v>
      </c>
      <c r="E12" s="7">
        <v>54</v>
      </c>
      <c r="F12" s="7">
        <v>55</v>
      </c>
      <c r="G12" s="7">
        <v>58</v>
      </c>
      <c r="H12" s="7">
        <v>57</v>
      </c>
      <c r="I12" s="7">
        <v>43</v>
      </c>
      <c r="J12" s="7">
        <v>24</v>
      </c>
      <c r="K12" s="7">
        <v>20</v>
      </c>
      <c r="L12" s="7">
        <v>24</v>
      </c>
      <c r="M12" s="7">
        <v>48</v>
      </c>
      <c r="N12" s="7">
        <v>76</v>
      </c>
      <c r="O12" s="7">
        <v>57</v>
      </c>
    </row>
    <row r="13" spans="1:15" x14ac:dyDescent="0.4">
      <c r="A13" s="7" t="s">
        <v>74</v>
      </c>
      <c r="B13" s="7" t="s">
        <v>78</v>
      </c>
      <c r="C13" s="7" t="s">
        <v>79</v>
      </c>
      <c r="D13" s="7">
        <v>81</v>
      </c>
      <c r="E13" s="7">
        <v>65</v>
      </c>
      <c r="F13" s="7">
        <v>67</v>
      </c>
      <c r="G13" s="7">
        <v>59</v>
      </c>
      <c r="H13" s="7">
        <v>50</v>
      </c>
      <c r="I13" s="7">
        <v>47</v>
      </c>
      <c r="J13" s="7">
        <v>23</v>
      </c>
      <c r="K13" s="7">
        <v>23</v>
      </c>
      <c r="L13" s="7">
        <v>30</v>
      </c>
      <c r="M13" s="7">
        <v>48</v>
      </c>
      <c r="N13" s="7">
        <v>93</v>
      </c>
      <c r="O13" s="7">
        <v>80</v>
      </c>
    </row>
    <row r="18" spans="5:29" x14ac:dyDescent="0.4">
      <c r="F18" s="7" t="s">
        <v>46</v>
      </c>
      <c r="G18" s="7" t="s">
        <v>2</v>
      </c>
      <c r="H18" s="7" t="s">
        <v>51</v>
      </c>
      <c r="I18" s="7" t="s">
        <v>54</v>
      </c>
      <c r="J18" s="7" t="s">
        <v>0</v>
      </c>
      <c r="K18" s="7" t="s">
        <v>59</v>
      </c>
      <c r="L18" s="7" t="s">
        <v>62</v>
      </c>
      <c r="M18" s="7" t="s">
        <v>65</v>
      </c>
      <c r="N18" s="7" t="s">
        <v>68</v>
      </c>
      <c r="O18" s="7" t="s">
        <v>74</v>
      </c>
      <c r="P18" s="7" t="s">
        <v>75</v>
      </c>
      <c r="Q18" s="7" t="s">
        <v>71</v>
      </c>
    </row>
    <row r="19" spans="5:29" x14ac:dyDescent="0.4">
      <c r="E19" s="7" t="s">
        <v>34</v>
      </c>
      <c r="F19" s="7">
        <v>74</v>
      </c>
      <c r="G19" s="7">
        <v>91</v>
      </c>
      <c r="H19" s="7">
        <v>59</v>
      </c>
      <c r="I19" s="7">
        <v>44</v>
      </c>
      <c r="J19" s="7">
        <v>65</v>
      </c>
      <c r="K19" s="7">
        <v>63</v>
      </c>
      <c r="L19" s="7">
        <v>63</v>
      </c>
      <c r="M19" s="7">
        <v>57</v>
      </c>
      <c r="N19" s="7">
        <v>60</v>
      </c>
      <c r="O19" s="7">
        <v>81</v>
      </c>
      <c r="P19" s="7">
        <v>53</v>
      </c>
      <c r="Q19" s="7">
        <v>84</v>
      </c>
      <c r="R19" s="7">
        <f>_xlfn.RANK.AVG(F19,F$19:F$30)</f>
        <v>2</v>
      </c>
      <c r="S19" s="7">
        <f t="shared" ref="S19:AA30" si="0">_xlfn.RANK.AVG(G19,G$19:G$30)</f>
        <v>3</v>
      </c>
      <c r="T19" s="7">
        <f t="shared" si="0"/>
        <v>2</v>
      </c>
      <c r="U19" s="7">
        <f t="shared" si="0"/>
        <v>3.5</v>
      </c>
      <c r="V19" s="7">
        <f t="shared" si="0"/>
        <v>2</v>
      </c>
      <c r="W19" s="7">
        <f t="shared" si="0"/>
        <v>2</v>
      </c>
      <c r="X19" s="7">
        <f t="shared" si="0"/>
        <v>3</v>
      </c>
      <c r="Y19" s="7">
        <f t="shared" si="0"/>
        <v>2</v>
      </c>
      <c r="Z19" s="7">
        <f t="shared" si="0"/>
        <v>3</v>
      </c>
      <c r="AA19" s="7">
        <f>_xlfn.RANK.AVG(O19,O$19:O$30)</f>
        <v>2</v>
      </c>
      <c r="AB19" s="7">
        <f t="shared" ref="AB19:AC30" si="1">_xlfn.RANK.AVG(P19,P$19:P$30)</f>
        <v>7</v>
      </c>
      <c r="AC19" s="7">
        <f t="shared" si="1"/>
        <v>3</v>
      </c>
    </row>
    <row r="20" spans="5:29" x14ac:dyDescent="0.4">
      <c r="E20" s="7" t="s">
        <v>35</v>
      </c>
      <c r="F20" s="7">
        <v>58</v>
      </c>
      <c r="G20" s="7">
        <v>74</v>
      </c>
      <c r="H20" s="7">
        <v>47</v>
      </c>
      <c r="I20" s="7">
        <v>36</v>
      </c>
      <c r="J20" s="7">
        <v>58</v>
      </c>
      <c r="K20" s="7">
        <v>46</v>
      </c>
      <c r="L20" s="7">
        <v>47</v>
      </c>
      <c r="M20" s="7">
        <v>42</v>
      </c>
      <c r="N20" s="7">
        <v>45</v>
      </c>
      <c r="O20" s="7">
        <v>65</v>
      </c>
      <c r="P20" s="7">
        <v>54</v>
      </c>
      <c r="Q20" s="7">
        <v>69</v>
      </c>
      <c r="R20" s="7">
        <f t="shared" ref="R20:R30" si="2">_xlfn.RANK.AVG(F20,F$19:F$30)</f>
        <v>7</v>
      </c>
      <c r="S20" s="7">
        <f t="shared" si="0"/>
        <v>4</v>
      </c>
      <c r="T20" s="7">
        <f t="shared" si="0"/>
        <v>7</v>
      </c>
      <c r="U20" s="7">
        <f t="shared" si="0"/>
        <v>8</v>
      </c>
      <c r="V20" s="7">
        <f t="shared" si="0"/>
        <v>6.5</v>
      </c>
      <c r="W20" s="7">
        <f t="shared" si="0"/>
        <v>5</v>
      </c>
      <c r="X20" s="7">
        <f t="shared" si="0"/>
        <v>5</v>
      </c>
      <c r="Y20" s="7">
        <f t="shared" si="0"/>
        <v>7</v>
      </c>
      <c r="Z20" s="7">
        <f t="shared" si="0"/>
        <v>5</v>
      </c>
      <c r="AA20" s="7">
        <f t="shared" si="0"/>
        <v>5</v>
      </c>
      <c r="AB20" s="7">
        <f t="shared" si="1"/>
        <v>6</v>
      </c>
      <c r="AC20" s="7">
        <f t="shared" si="1"/>
        <v>5</v>
      </c>
    </row>
    <row r="21" spans="5:29" x14ac:dyDescent="0.4">
      <c r="E21" s="7" t="s">
        <v>36</v>
      </c>
      <c r="F21" s="7">
        <v>65</v>
      </c>
      <c r="G21" s="7">
        <v>70</v>
      </c>
      <c r="H21" s="7">
        <v>52</v>
      </c>
      <c r="I21" s="7">
        <v>40</v>
      </c>
      <c r="J21" s="7">
        <v>59</v>
      </c>
      <c r="K21" s="7">
        <v>52</v>
      </c>
      <c r="L21" s="7">
        <v>52</v>
      </c>
      <c r="M21" s="7">
        <v>53</v>
      </c>
      <c r="N21" s="7">
        <v>50</v>
      </c>
      <c r="O21" s="7">
        <v>67</v>
      </c>
      <c r="P21" s="7">
        <v>55</v>
      </c>
      <c r="Q21" s="7">
        <v>76</v>
      </c>
      <c r="R21" s="7">
        <f t="shared" si="2"/>
        <v>4</v>
      </c>
      <c r="S21" s="7">
        <f t="shared" si="0"/>
        <v>5</v>
      </c>
      <c r="T21" s="7">
        <f t="shared" si="0"/>
        <v>5</v>
      </c>
      <c r="U21" s="7">
        <f t="shared" si="0"/>
        <v>6</v>
      </c>
      <c r="V21" s="7">
        <f t="shared" si="0"/>
        <v>4.5</v>
      </c>
      <c r="W21" s="7">
        <f t="shared" si="0"/>
        <v>4</v>
      </c>
      <c r="X21" s="7">
        <f t="shared" si="0"/>
        <v>4</v>
      </c>
      <c r="Y21" s="7">
        <f t="shared" si="0"/>
        <v>3</v>
      </c>
      <c r="Z21" s="7">
        <f t="shared" si="0"/>
        <v>4</v>
      </c>
      <c r="AA21" s="7">
        <f t="shared" si="0"/>
        <v>4</v>
      </c>
      <c r="AB21" s="7">
        <f t="shared" si="1"/>
        <v>5</v>
      </c>
      <c r="AC21" s="7">
        <f t="shared" si="1"/>
        <v>4</v>
      </c>
    </row>
    <row r="22" spans="5:29" x14ac:dyDescent="0.4">
      <c r="E22" s="7" t="s">
        <v>37</v>
      </c>
      <c r="F22" s="7">
        <v>59</v>
      </c>
      <c r="G22" s="7">
        <v>60</v>
      </c>
      <c r="H22" s="7">
        <v>49</v>
      </c>
      <c r="I22" s="7">
        <v>43</v>
      </c>
      <c r="J22" s="7">
        <v>59</v>
      </c>
      <c r="K22" s="7">
        <v>44</v>
      </c>
      <c r="L22" s="7">
        <v>43</v>
      </c>
      <c r="M22" s="7">
        <v>43</v>
      </c>
      <c r="N22" s="7">
        <v>41</v>
      </c>
      <c r="O22" s="7">
        <v>59</v>
      </c>
      <c r="P22" s="7">
        <v>58</v>
      </c>
      <c r="Q22" s="7">
        <v>59</v>
      </c>
      <c r="R22" s="7">
        <f t="shared" si="2"/>
        <v>6</v>
      </c>
      <c r="S22" s="7">
        <f t="shared" si="0"/>
        <v>6</v>
      </c>
      <c r="T22" s="7">
        <f t="shared" si="0"/>
        <v>6</v>
      </c>
      <c r="U22" s="7">
        <f t="shared" si="0"/>
        <v>5</v>
      </c>
      <c r="V22" s="7">
        <f t="shared" si="0"/>
        <v>4.5</v>
      </c>
      <c r="W22" s="7">
        <f t="shared" si="0"/>
        <v>7</v>
      </c>
      <c r="X22" s="7">
        <f t="shared" si="0"/>
        <v>6.5</v>
      </c>
      <c r="Y22" s="7">
        <f t="shared" si="0"/>
        <v>6</v>
      </c>
      <c r="Z22" s="7">
        <f t="shared" si="0"/>
        <v>7</v>
      </c>
      <c r="AA22" s="7">
        <f t="shared" si="0"/>
        <v>6</v>
      </c>
      <c r="AB22" s="7">
        <f t="shared" si="1"/>
        <v>2</v>
      </c>
      <c r="AC22" s="7">
        <f t="shared" si="1"/>
        <v>7</v>
      </c>
    </row>
    <row r="23" spans="5:29" x14ac:dyDescent="0.4">
      <c r="E23" s="7" t="s">
        <v>38</v>
      </c>
      <c r="F23" s="7">
        <v>60</v>
      </c>
      <c r="G23" s="7">
        <v>59</v>
      </c>
      <c r="H23" s="7">
        <v>54</v>
      </c>
      <c r="I23" s="7">
        <v>48</v>
      </c>
      <c r="J23" s="7">
        <v>58</v>
      </c>
      <c r="K23" s="7">
        <v>45</v>
      </c>
      <c r="L23" s="7">
        <v>43</v>
      </c>
      <c r="M23" s="7">
        <v>44</v>
      </c>
      <c r="N23" s="7">
        <v>42</v>
      </c>
      <c r="O23" s="7">
        <v>50</v>
      </c>
      <c r="P23" s="7">
        <v>57</v>
      </c>
      <c r="Q23" s="7">
        <v>68</v>
      </c>
      <c r="R23" s="7">
        <f t="shared" si="2"/>
        <v>5</v>
      </c>
      <c r="S23" s="7">
        <f t="shared" si="0"/>
        <v>7</v>
      </c>
      <c r="T23" s="7">
        <f t="shared" si="0"/>
        <v>4</v>
      </c>
      <c r="U23" s="7">
        <f t="shared" si="0"/>
        <v>2</v>
      </c>
      <c r="V23" s="7">
        <f t="shared" si="0"/>
        <v>6.5</v>
      </c>
      <c r="W23" s="7">
        <f t="shared" si="0"/>
        <v>6</v>
      </c>
      <c r="X23" s="7">
        <f t="shared" si="0"/>
        <v>6.5</v>
      </c>
      <c r="Y23" s="7">
        <f t="shared" si="0"/>
        <v>5</v>
      </c>
      <c r="Z23" s="7">
        <f t="shared" si="0"/>
        <v>6</v>
      </c>
      <c r="AA23" s="7">
        <f t="shared" si="0"/>
        <v>7</v>
      </c>
      <c r="AB23" s="7">
        <f t="shared" si="1"/>
        <v>3.5</v>
      </c>
      <c r="AC23" s="7">
        <f t="shared" si="1"/>
        <v>6</v>
      </c>
    </row>
    <row r="24" spans="5:29" x14ac:dyDescent="0.4">
      <c r="E24" s="7" t="s">
        <v>39</v>
      </c>
      <c r="F24" s="7">
        <v>47</v>
      </c>
      <c r="G24" s="7">
        <v>47</v>
      </c>
      <c r="H24" s="7">
        <v>42</v>
      </c>
      <c r="I24" s="7">
        <v>38</v>
      </c>
      <c r="J24" s="7">
        <v>44</v>
      </c>
      <c r="K24" s="7">
        <v>34</v>
      </c>
      <c r="L24" s="7">
        <v>31</v>
      </c>
      <c r="M24" s="7">
        <v>34</v>
      </c>
      <c r="N24" s="7">
        <v>33</v>
      </c>
      <c r="O24" s="7">
        <v>47</v>
      </c>
      <c r="P24" s="7">
        <v>43</v>
      </c>
      <c r="Q24" s="7">
        <v>50</v>
      </c>
      <c r="R24" s="7">
        <f t="shared" si="2"/>
        <v>9</v>
      </c>
      <c r="S24" s="7">
        <f t="shared" si="0"/>
        <v>9</v>
      </c>
      <c r="T24" s="7">
        <f t="shared" si="0"/>
        <v>8</v>
      </c>
      <c r="U24" s="7">
        <f t="shared" si="0"/>
        <v>7</v>
      </c>
      <c r="V24" s="7">
        <f t="shared" si="0"/>
        <v>9</v>
      </c>
      <c r="W24" s="7">
        <f t="shared" si="0"/>
        <v>9</v>
      </c>
      <c r="X24" s="7">
        <f t="shared" si="0"/>
        <v>9</v>
      </c>
      <c r="Y24" s="7">
        <f t="shared" si="0"/>
        <v>9</v>
      </c>
      <c r="Z24" s="7">
        <f t="shared" si="0"/>
        <v>9</v>
      </c>
      <c r="AA24" s="7">
        <f t="shared" si="0"/>
        <v>9</v>
      </c>
      <c r="AB24" s="7">
        <f t="shared" si="1"/>
        <v>9</v>
      </c>
      <c r="AC24" s="7">
        <f t="shared" si="1"/>
        <v>9</v>
      </c>
    </row>
    <row r="25" spans="5:29" x14ac:dyDescent="0.4">
      <c r="E25" s="7" t="s">
        <v>40</v>
      </c>
      <c r="F25" s="7">
        <v>21</v>
      </c>
      <c r="G25" s="7">
        <v>23</v>
      </c>
      <c r="H25" s="7">
        <v>21</v>
      </c>
      <c r="I25" s="7">
        <v>20</v>
      </c>
      <c r="J25" s="7">
        <v>23</v>
      </c>
      <c r="K25" s="7">
        <v>16</v>
      </c>
      <c r="L25" s="7">
        <v>15</v>
      </c>
      <c r="M25" s="7">
        <v>14</v>
      </c>
      <c r="N25" s="7">
        <v>15</v>
      </c>
      <c r="O25" s="7">
        <v>23</v>
      </c>
      <c r="P25" s="7">
        <v>24</v>
      </c>
      <c r="Q25" s="7">
        <v>25</v>
      </c>
      <c r="R25" s="7">
        <f t="shared" si="2"/>
        <v>12</v>
      </c>
      <c r="S25" s="7">
        <f t="shared" si="0"/>
        <v>12</v>
      </c>
      <c r="T25" s="7">
        <f t="shared" si="0"/>
        <v>11</v>
      </c>
      <c r="U25" s="7">
        <f t="shared" si="0"/>
        <v>11</v>
      </c>
      <c r="V25" s="7">
        <f t="shared" si="0"/>
        <v>11</v>
      </c>
      <c r="W25" s="7">
        <f t="shared" si="0"/>
        <v>11.5</v>
      </c>
      <c r="X25" s="7">
        <f t="shared" si="0"/>
        <v>11.5</v>
      </c>
      <c r="Y25" s="7">
        <f t="shared" si="0"/>
        <v>12</v>
      </c>
      <c r="Z25" s="7">
        <f t="shared" si="0"/>
        <v>11.5</v>
      </c>
      <c r="AA25" s="7">
        <f t="shared" si="0"/>
        <v>11.5</v>
      </c>
      <c r="AB25" s="7">
        <f t="shared" si="1"/>
        <v>10.5</v>
      </c>
      <c r="AC25" s="7">
        <f t="shared" si="1"/>
        <v>11</v>
      </c>
    </row>
    <row r="26" spans="5:29" x14ac:dyDescent="0.4">
      <c r="E26" s="7" t="s">
        <v>41</v>
      </c>
      <c r="F26" s="7">
        <v>22</v>
      </c>
      <c r="G26" s="7">
        <v>24</v>
      </c>
      <c r="H26" s="7">
        <v>20</v>
      </c>
      <c r="I26" s="7">
        <v>19</v>
      </c>
      <c r="J26" s="7">
        <v>21</v>
      </c>
      <c r="K26" s="7">
        <v>16</v>
      </c>
      <c r="L26" s="7">
        <v>15</v>
      </c>
      <c r="M26" s="7">
        <v>15</v>
      </c>
      <c r="N26" s="7">
        <v>15</v>
      </c>
      <c r="O26" s="7">
        <v>23</v>
      </c>
      <c r="P26" s="7">
        <v>20</v>
      </c>
      <c r="Q26" s="7">
        <v>23</v>
      </c>
      <c r="R26" s="7">
        <f t="shared" si="2"/>
        <v>11</v>
      </c>
      <c r="S26" s="7">
        <f t="shared" si="0"/>
        <v>11</v>
      </c>
      <c r="T26" s="7">
        <f t="shared" si="0"/>
        <v>12</v>
      </c>
      <c r="U26" s="7">
        <f t="shared" si="0"/>
        <v>12</v>
      </c>
      <c r="V26" s="7">
        <f t="shared" si="0"/>
        <v>12</v>
      </c>
      <c r="W26" s="7">
        <f t="shared" si="0"/>
        <v>11.5</v>
      </c>
      <c r="X26" s="7">
        <f t="shared" si="0"/>
        <v>11.5</v>
      </c>
      <c r="Y26" s="7">
        <f t="shared" si="0"/>
        <v>11</v>
      </c>
      <c r="Z26" s="7">
        <f t="shared" si="0"/>
        <v>11.5</v>
      </c>
      <c r="AA26" s="7">
        <f t="shared" si="0"/>
        <v>11.5</v>
      </c>
      <c r="AB26" s="7">
        <f t="shared" si="1"/>
        <v>12</v>
      </c>
      <c r="AC26" s="7">
        <f t="shared" si="1"/>
        <v>12</v>
      </c>
    </row>
    <row r="27" spans="5:29" x14ac:dyDescent="0.4">
      <c r="E27" s="7" t="s">
        <v>42</v>
      </c>
      <c r="F27" s="7">
        <v>28</v>
      </c>
      <c r="G27" s="7">
        <v>31</v>
      </c>
      <c r="H27" s="7">
        <v>24</v>
      </c>
      <c r="I27" s="7">
        <v>22</v>
      </c>
      <c r="J27" s="7">
        <v>25</v>
      </c>
      <c r="K27" s="7">
        <v>20</v>
      </c>
      <c r="L27" s="7">
        <v>16</v>
      </c>
      <c r="M27" s="7">
        <v>19</v>
      </c>
      <c r="N27" s="7">
        <v>18</v>
      </c>
      <c r="O27" s="7">
        <v>30</v>
      </c>
      <c r="P27" s="7">
        <v>24</v>
      </c>
      <c r="Q27" s="7">
        <v>31</v>
      </c>
      <c r="R27" s="7">
        <f t="shared" si="2"/>
        <v>10</v>
      </c>
      <c r="S27" s="7">
        <f t="shared" si="0"/>
        <v>10</v>
      </c>
      <c r="T27" s="7">
        <f t="shared" si="0"/>
        <v>10</v>
      </c>
      <c r="U27" s="7">
        <f t="shared" si="0"/>
        <v>10</v>
      </c>
      <c r="V27" s="7">
        <f t="shared" si="0"/>
        <v>10</v>
      </c>
      <c r="W27" s="7">
        <f t="shared" si="0"/>
        <v>10</v>
      </c>
      <c r="X27" s="7">
        <f t="shared" si="0"/>
        <v>10</v>
      </c>
      <c r="Y27" s="7">
        <f t="shared" si="0"/>
        <v>10</v>
      </c>
      <c r="Z27" s="7">
        <f t="shared" si="0"/>
        <v>10</v>
      </c>
      <c r="AA27" s="7">
        <f t="shared" si="0"/>
        <v>10</v>
      </c>
      <c r="AB27" s="7">
        <f t="shared" si="1"/>
        <v>10.5</v>
      </c>
      <c r="AC27" s="7">
        <f t="shared" si="1"/>
        <v>10</v>
      </c>
    </row>
    <row r="28" spans="5:29" x14ac:dyDescent="0.4">
      <c r="E28" s="7" t="s">
        <v>43</v>
      </c>
      <c r="F28" s="7">
        <v>49</v>
      </c>
      <c r="G28" s="7">
        <v>48</v>
      </c>
      <c r="H28" s="7">
        <v>38</v>
      </c>
      <c r="I28" s="7">
        <v>32</v>
      </c>
      <c r="J28" s="7">
        <v>49</v>
      </c>
      <c r="K28" s="7">
        <v>39</v>
      </c>
      <c r="L28" s="7">
        <v>33</v>
      </c>
      <c r="M28" s="7">
        <v>37</v>
      </c>
      <c r="N28" s="7">
        <v>34</v>
      </c>
      <c r="O28" s="7">
        <v>48</v>
      </c>
      <c r="P28" s="7">
        <v>48</v>
      </c>
      <c r="Q28" s="7">
        <v>53</v>
      </c>
      <c r="R28" s="7">
        <f t="shared" si="2"/>
        <v>8</v>
      </c>
      <c r="S28" s="7">
        <f t="shared" si="0"/>
        <v>8</v>
      </c>
      <c r="T28" s="7">
        <f t="shared" si="0"/>
        <v>9</v>
      </c>
      <c r="U28" s="7">
        <f t="shared" si="0"/>
        <v>9</v>
      </c>
      <c r="V28" s="7">
        <f t="shared" si="0"/>
        <v>8</v>
      </c>
      <c r="W28" s="7">
        <f t="shared" si="0"/>
        <v>8</v>
      </c>
      <c r="X28" s="7">
        <f t="shared" si="0"/>
        <v>8</v>
      </c>
      <c r="Y28" s="7">
        <f t="shared" si="0"/>
        <v>8</v>
      </c>
      <c r="Z28" s="7">
        <f t="shared" si="0"/>
        <v>8</v>
      </c>
      <c r="AA28" s="7">
        <f t="shared" si="0"/>
        <v>8</v>
      </c>
      <c r="AB28" s="7">
        <f t="shared" si="1"/>
        <v>8</v>
      </c>
      <c r="AC28" s="7">
        <f t="shared" si="1"/>
        <v>8</v>
      </c>
    </row>
    <row r="29" spans="5:29" x14ac:dyDescent="0.4">
      <c r="E29" s="7" t="s">
        <v>44</v>
      </c>
      <c r="F29" s="7">
        <v>88</v>
      </c>
      <c r="G29" s="7">
        <v>98</v>
      </c>
      <c r="H29" s="7">
        <v>69</v>
      </c>
      <c r="I29" s="7">
        <v>52</v>
      </c>
      <c r="J29" s="7">
        <v>83</v>
      </c>
      <c r="K29" s="7">
        <v>71</v>
      </c>
      <c r="L29" s="7">
        <v>70</v>
      </c>
      <c r="M29" s="7">
        <v>63</v>
      </c>
      <c r="N29" s="7">
        <v>67</v>
      </c>
      <c r="O29" s="7">
        <v>93</v>
      </c>
      <c r="P29" s="7">
        <v>76</v>
      </c>
      <c r="Q29" s="7">
        <v>88</v>
      </c>
      <c r="R29" s="7">
        <f t="shared" si="2"/>
        <v>1</v>
      </c>
      <c r="S29" s="7">
        <f t="shared" si="0"/>
        <v>1</v>
      </c>
      <c r="T29" s="7">
        <f t="shared" si="0"/>
        <v>1</v>
      </c>
      <c r="U29" s="7">
        <f t="shared" si="0"/>
        <v>1</v>
      </c>
      <c r="V29" s="7">
        <f t="shared" si="0"/>
        <v>1</v>
      </c>
      <c r="W29" s="7">
        <f t="shared" si="0"/>
        <v>1</v>
      </c>
      <c r="X29" s="7">
        <f t="shared" si="0"/>
        <v>1</v>
      </c>
      <c r="Y29" s="7">
        <f t="shared" si="0"/>
        <v>1</v>
      </c>
      <c r="Z29" s="7">
        <f t="shared" si="0"/>
        <v>1</v>
      </c>
      <c r="AA29" s="7">
        <f t="shared" si="0"/>
        <v>1</v>
      </c>
      <c r="AB29" s="7">
        <f t="shared" si="1"/>
        <v>1</v>
      </c>
      <c r="AC29" s="7">
        <f t="shared" si="1"/>
        <v>2</v>
      </c>
    </row>
    <row r="30" spans="5:29" x14ac:dyDescent="0.4">
      <c r="E30" s="7" t="s">
        <v>45</v>
      </c>
      <c r="F30" s="7">
        <v>71</v>
      </c>
      <c r="G30" s="7">
        <v>93</v>
      </c>
      <c r="H30" s="7">
        <v>58</v>
      </c>
      <c r="I30" s="7">
        <v>44</v>
      </c>
      <c r="J30" s="7">
        <v>62</v>
      </c>
      <c r="K30" s="7">
        <v>62</v>
      </c>
      <c r="L30" s="7">
        <v>68</v>
      </c>
      <c r="M30" s="7">
        <v>48</v>
      </c>
      <c r="N30" s="7">
        <v>64</v>
      </c>
      <c r="O30" s="7">
        <v>80</v>
      </c>
      <c r="P30" s="7">
        <v>57</v>
      </c>
      <c r="Q30" s="7">
        <v>91</v>
      </c>
      <c r="R30" s="7">
        <f t="shared" si="2"/>
        <v>3</v>
      </c>
      <c r="S30" s="7">
        <f t="shared" si="0"/>
        <v>2</v>
      </c>
      <c r="T30" s="7">
        <f t="shared" si="0"/>
        <v>3</v>
      </c>
      <c r="U30" s="7">
        <f t="shared" si="0"/>
        <v>3.5</v>
      </c>
      <c r="V30" s="7">
        <f t="shared" si="0"/>
        <v>3</v>
      </c>
      <c r="W30" s="7">
        <f t="shared" si="0"/>
        <v>3</v>
      </c>
      <c r="X30" s="7">
        <f t="shared" si="0"/>
        <v>2</v>
      </c>
      <c r="Y30" s="7">
        <f t="shared" si="0"/>
        <v>4</v>
      </c>
      <c r="Z30" s="7">
        <f t="shared" si="0"/>
        <v>2</v>
      </c>
      <c r="AA30" s="7">
        <f t="shared" si="0"/>
        <v>3</v>
      </c>
      <c r="AB30" s="7">
        <f t="shared" si="1"/>
        <v>3.5</v>
      </c>
      <c r="AC30" s="7">
        <f t="shared" si="1"/>
        <v>1</v>
      </c>
    </row>
    <row r="31" spans="5:29" x14ac:dyDescent="0.4">
      <c r="F31" s="7">
        <f>SUM(F19:F30)</f>
        <v>642</v>
      </c>
      <c r="G31" s="7">
        <f t="shared" ref="G31:Q31" si="3">SUM(G19:G30)</f>
        <v>718</v>
      </c>
      <c r="H31" s="7">
        <f t="shared" si="3"/>
        <v>533</v>
      </c>
      <c r="I31" s="7">
        <f t="shared" si="3"/>
        <v>438</v>
      </c>
      <c r="J31" s="7">
        <f t="shared" si="3"/>
        <v>606</v>
      </c>
      <c r="K31" s="7">
        <f t="shared" si="3"/>
        <v>508</v>
      </c>
      <c r="L31" s="7">
        <f t="shared" si="3"/>
        <v>496</v>
      </c>
      <c r="M31" s="7">
        <f t="shared" si="3"/>
        <v>469</v>
      </c>
      <c r="N31" s="7">
        <f t="shared" si="3"/>
        <v>484</v>
      </c>
      <c r="O31" s="7">
        <f t="shared" si="3"/>
        <v>666</v>
      </c>
      <c r="P31" s="7">
        <f t="shared" si="3"/>
        <v>569</v>
      </c>
      <c r="Q31" s="7">
        <f t="shared" si="3"/>
        <v>717</v>
      </c>
    </row>
    <row r="32" spans="5:29" x14ac:dyDescent="0.4">
      <c r="E32" s="7" t="s">
        <v>85</v>
      </c>
      <c r="F32" s="7">
        <f>SUM(F29:F30,F19:F23)/$F$31</f>
        <v>0.73987538940809972</v>
      </c>
      <c r="G32" s="7">
        <f t="shared" ref="G32:Q32" si="4">SUM(G29:G30,G19:G23)/$F$31</f>
        <v>0.84890965732087231</v>
      </c>
      <c r="H32" s="7">
        <f t="shared" si="4"/>
        <v>0.60436137071651086</v>
      </c>
      <c r="I32" s="7">
        <f t="shared" si="4"/>
        <v>0.47819314641744548</v>
      </c>
      <c r="J32" s="7">
        <f t="shared" si="4"/>
        <v>0.69158878504672894</v>
      </c>
      <c r="K32" s="7">
        <f t="shared" si="4"/>
        <v>0.59657320872274144</v>
      </c>
      <c r="L32" s="7">
        <f t="shared" si="4"/>
        <v>0.60124610591900307</v>
      </c>
      <c r="M32" s="7">
        <f t="shared" si="4"/>
        <v>0.54517133956386288</v>
      </c>
      <c r="N32" s="7">
        <f t="shared" si="4"/>
        <v>0.57476635514018692</v>
      </c>
      <c r="O32" s="7">
        <f t="shared" si="4"/>
        <v>0.7710280373831776</v>
      </c>
      <c r="P32" s="7">
        <f t="shared" si="4"/>
        <v>0.63862928348909653</v>
      </c>
      <c r="Q32" s="7">
        <f t="shared" si="4"/>
        <v>0.83333333333333337</v>
      </c>
    </row>
    <row r="34" spans="4:21" x14ac:dyDescent="0.4">
      <c r="D34" s="7">
        <v>2011</v>
      </c>
      <c r="E34" s="7" t="s">
        <v>34</v>
      </c>
      <c r="N34" s="10">
        <v>48.40000000000002</v>
      </c>
      <c r="O34" s="10">
        <v>70.599999999999966</v>
      </c>
      <c r="P34" s="10">
        <v>59.900000000000041</v>
      </c>
      <c r="Q34" s="10">
        <v>72.700000000000045</v>
      </c>
      <c r="R34" s="7">
        <f t="shared" ref="R34:R45" si="5">N34/$N19</f>
        <v>0.80666666666666698</v>
      </c>
      <c r="S34" s="7">
        <f t="shared" ref="S34:S45" si="6">O34/$O19</f>
        <v>0.87160493827160457</v>
      </c>
      <c r="T34" s="7">
        <f t="shared" ref="T34:T45" si="7">P34/$P19</f>
        <v>1.1301886792452838</v>
      </c>
      <c r="U34" s="7">
        <f t="shared" ref="U34:U45" si="8">Q34/$Q19</f>
        <v>0.86547619047619107</v>
      </c>
    </row>
    <row r="35" spans="4:21" x14ac:dyDescent="0.4">
      <c r="D35" s="7">
        <v>2011</v>
      </c>
      <c r="E35" s="7" t="s">
        <v>35</v>
      </c>
      <c r="N35" s="10">
        <v>40.600000000000009</v>
      </c>
      <c r="O35" s="10">
        <v>58.199999999999996</v>
      </c>
      <c r="P35" s="10">
        <v>50.500000000000028</v>
      </c>
      <c r="Q35" s="10">
        <v>61.900000000000006</v>
      </c>
      <c r="R35" s="7">
        <f t="shared" si="5"/>
        <v>0.90222222222222237</v>
      </c>
      <c r="S35" s="7">
        <f t="shared" si="6"/>
        <v>0.89538461538461533</v>
      </c>
      <c r="T35" s="7">
        <f t="shared" si="7"/>
        <v>0.93518518518518567</v>
      </c>
      <c r="U35" s="7">
        <f t="shared" si="8"/>
        <v>0.89710144927536239</v>
      </c>
    </row>
    <row r="36" spans="4:21" x14ac:dyDescent="0.4">
      <c r="D36" s="7">
        <v>2011</v>
      </c>
      <c r="E36" s="7" t="s">
        <v>36</v>
      </c>
      <c r="N36" s="10">
        <v>67.799999999999955</v>
      </c>
      <c r="O36" s="10">
        <v>96.10000000000008</v>
      </c>
      <c r="P36" s="10">
        <v>86.600000000000051</v>
      </c>
      <c r="Q36" s="10">
        <v>100.90000000000008</v>
      </c>
      <c r="R36" s="7">
        <f t="shared" si="5"/>
        <v>1.355999999999999</v>
      </c>
      <c r="S36" s="7">
        <f t="shared" si="6"/>
        <v>1.4343283582089563</v>
      </c>
      <c r="T36" s="7">
        <f t="shared" si="7"/>
        <v>1.5745454545454556</v>
      </c>
      <c r="U36" s="7">
        <f t="shared" si="8"/>
        <v>1.3276315789473694</v>
      </c>
    </row>
    <row r="37" spans="4:21" x14ac:dyDescent="0.4">
      <c r="D37" s="7">
        <v>2011</v>
      </c>
      <c r="E37" s="7" t="s">
        <v>37</v>
      </c>
      <c r="N37" s="10">
        <v>48.300000000000047</v>
      </c>
      <c r="O37" s="10">
        <v>75.099999999999994</v>
      </c>
      <c r="P37" s="10">
        <v>67.3</v>
      </c>
      <c r="Q37" s="10">
        <v>74.90000000000002</v>
      </c>
      <c r="R37" s="7">
        <f t="shared" si="5"/>
        <v>1.1780487804878059</v>
      </c>
      <c r="S37" s="7">
        <f t="shared" si="6"/>
        <v>1.2728813559322032</v>
      </c>
      <c r="T37" s="7">
        <f t="shared" si="7"/>
        <v>1.1603448275862069</v>
      </c>
      <c r="U37" s="7">
        <f t="shared" si="8"/>
        <v>1.2694915254237291</v>
      </c>
    </row>
    <row r="38" spans="4:21" x14ac:dyDescent="0.4">
      <c r="D38" s="7">
        <v>2011</v>
      </c>
      <c r="E38" s="7" t="s">
        <v>38</v>
      </c>
      <c r="N38" s="10">
        <v>73.399999999999977</v>
      </c>
      <c r="O38" s="10">
        <v>99.200000000000045</v>
      </c>
      <c r="P38" s="10">
        <v>89.3</v>
      </c>
      <c r="Q38" s="10">
        <v>100.20000000000002</v>
      </c>
      <c r="R38" s="7">
        <f t="shared" si="5"/>
        <v>1.7476190476190472</v>
      </c>
      <c r="S38" s="7">
        <f t="shared" si="6"/>
        <v>1.9840000000000009</v>
      </c>
      <c r="T38" s="7">
        <f t="shared" si="7"/>
        <v>1.5666666666666667</v>
      </c>
      <c r="U38" s="7">
        <f t="shared" si="8"/>
        <v>1.4735294117647062</v>
      </c>
    </row>
    <row r="39" spans="4:21" x14ac:dyDescent="0.4">
      <c r="D39" s="7">
        <v>2011</v>
      </c>
      <c r="E39" s="7" t="s">
        <v>39</v>
      </c>
      <c r="N39" s="10">
        <v>19.700000000000003</v>
      </c>
      <c r="O39" s="10">
        <v>30.200000000000014</v>
      </c>
      <c r="P39" s="10">
        <v>28.900000000000013</v>
      </c>
      <c r="Q39" s="10">
        <v>35.200000000000017</v>
      </c>
      <c r="R39" s="7">
        <f t="shared" si="5"/>
        <v>0.59696969696969704</v>
      </c>
      <c r="S39" s="7">
        <f t="shared" si="6"/>
        <v>0.64255319148936196</v>
      </c>
      <c r="T39" s="7">
        <f t="shared" si="7"/>
        <v>0.67209302325581421</v>
      </c>
      <c r="U39" s="7">
        <f t="shared" si="8"/>
        <v>0.70400000000000029</v>
      </c>
    </row>
    <row r="40" spans="4:21" x14ac:dyDescent="0.4">
      <c r="D40" s="7">
        <v>2011</v>
      </c>
      <c r="E40" s="7" t="s">
        <v>40</v>
      </c>
      <c r="N40" s="10">
        <v>6.3</v>
      </c>
      <c r="O40" s="10">
        <v>9.7999999999999936</v>
      </c>
      <c r="P40" s="10">
        <v>9.9999999999999929</v>
      </c>
      <c r="Q40" s="10">
        <v>11.6</v>
      </c>
      <c r="R40" s="7">
        <f t="shared" si="5"/>
        <v>0.42</v>
      </c>
      <c r="S40" s="7">
        <f t="shared" si="6"/>
        <v>0.42608695652173884</v>
      </c>
      <c r="T40" s="7">
        <f t="shared" si="7"/>
        <v>0.41666666666666635</v>
      </c>
      <c r="U40" s="7">
        <f t="shared" si="8"/>
        <v>0.46399999999999997</v>
      </c>
    </row>
    <row r="41" spans="4:21" x14ac:dyDescent="0.4">
      <c r="D41" s="7">
        <v>2011</v>
      </c>
      <c r="E41" s="7" t="s">
        <v>41</v>
      </c>
      <c r="N41" s="10">
        <v>1</v>
      </c>
      <c r="O41" s="10">
        <v>1.8</v>
      </c>
      <c r="P41" s="10">
        <v>1.8</v>
      </c>
      <c r="Q41" s="10">
        <v>1.7</v>
      </c>
      <c r="R41" s="7">
        <f t="shared" si="5"/>
        <v>6.6666666666666666E-2</v>
      </c>
      <c r="S41" s="7">
        <f t="shared" si="6"/>
        <v>7.8260869565217397E-2</v>
      </c>
      <c r="T41" s="7">
        <f t="shared" si="7"/>
        <v>0.09</v>
      </c>
      <c r="U41" s="7">
        <f t="shared" si="8"/>
        <v>7.3913043478260873E-2</v>
      </c>
    </row>
    <row r="42" spans="4:21" x14ac:dyDescent="0.4">
      <c r="D42" s="7">
        <v>2011</v>
      </c>
      <c r="E42" s="7" t="s">
        <v>42</v>
      </c>
      <c r="N42" s="10">
        <v>3.5</v>
      </c>
      <c r="O42" s="10">
        <v>4.4000000000000004</v>
      </c>
      <c r="P42" s="10">
        <v>4.1999999999999993</v>
      </c>
      <c r="Q42" s="10">
        <v>5.9</v>
      </c>
      <c r="R42" s="7">
        <f t="shared" si="5"/>
        <v>0.19444444444444445</v>
      </c>
      <c r="S42" s="7">
        <f t="shared" si="6"/>
        <v>0.14666666666666667</v>
      </c>
      <c r="T42" s="7">
        <f t="shared" si="7"/>
        <v>0.17499999999999996</v>
      </c>
      <c r="U42" s="7">
        <f t="shared" si="8"/>
        <v>0.1903225806451613</v>
      </c>
    </row>
    <row r="43" spans="4:21" x14ac:dyDescent="0.4">
      <c r="D43" s="7">
        <v>2011</v>
      </c>
      <c r="E43" s="7" t="s">
        <v>43</v>
      </c>
      <c r="N43" s="10">
        <v>31.300000000000008</v>
      </c>
      <c r="O43" s="10">
        <v>47.4</v>
      </c>
      <c r="P43" s="10">
        <v>42.300000000000004</v>
      </c>
      <c r="Q43" s="10">
        <v>50.2</v>
      </c>
      <c r="R43" s="7">
        <f t="shared" si="5"/>
        <v>0.92058823529411793</v>
      </c>
      <c r="S43" s="7">
        <f t="shared" si="6"/>
        <v>0.98749999999999993</v>
      </c>
      <c r="T43" s="7">
        <f t="shared" si="7"/>
        <v>0.88125000000000009</v>
      </c>
      <c r="U43" s="7">
        <f t="shared" si="8"/>
        <v>0.94716981132075473</v>
      </c>
    </row>
    <row r="44" spans="4:21" x14ac:dyDescent="0.4">
      <c r="D44" s="7">
        <v>2011</v>
      </c>
      <c r="E44" s="7" t="s">
        <v>44</v>
      </c>
      <c r="N44" s="10">
        <v>38.599999999999994</v>
      </c>
      <c r="O44" s="10">
        <v>34.399999999999991</v>
      </c>
      <c r="P44" s="10">
        <v>48.5</v>
      </c>
      <c r="Q44" s="10">
        <v>57.100000000000016</v>
      </c>
      <c r="R44" s="7">
        <f t="shared" si="5"/>
        <v>0.57611940298507458</v>
      </c>
      <c r="S44" s="7">
        <f t="shared" si="6"/>
        <v>0.3698924731182795</v>
      </c>
      <c r="T44" s="7">
        <f t="shared" si="7"/>
        <v>0.63815789473684215</v>
      </c>
      <c r="U44" s="7">
        <f t="shared" si="8"/>
        <v>0.64886363636363653</v>
      </c>
    </row>
    <row r="45" spans="4:21" x14ac:dyDescent="0.4">
      <c r="D45" s="7">
        <v>2011</v>
      </c>
      <c r="E45" s="7" t="s">
        <v>45</v>
      </c>
      <c r="N45" s="10">
        <v>31.8</v>
      </c>
      <c r="O45" s="10">
        <v>41.20000000000001</v>
      </c>
      <c r="P45" s="10">
        <v>38.100000000000016</v>
      </c>
      <c r="Q45" s="10">
        <v>42.7</v>
      </c>
      <c r="R45" s="7">
        <f t="shared" si="5"/>
        <v>0.49687500000000001</v>
      </c>
      <c r="S45" s="7">
        <f t="shared" si="6"/>
        <v>0.51500000000000012</v>
      </c>
      <c r="T45" s="7">
        <f t="shared" si="7"/>
        <v>0.66842105263157925</v>
      </c>
      <c r="U45" s="7">
        <f t="shared" si="8"/>
        <v>0.46923076923076928</v>
      </c>
    </row>
    <row r="46" spans="4:21" x14ac:dyDescent="0.4">
      <c r="D46" s="7">
        <v>2012</v>
      </c>
      <c r="E46" s="7" t="s">
        <v>34</v>
      </c>
      <c r="M46" s="11"/>
      <c r="N46" s="10">
        <v>57.900000000000013</v>
      </c>
      <c r="O46" s="10">
        <v>81.500000000000057</v>
      </c>
      <c r="P46" s="10">
        <v>69.100000000000009</v>
      </c>
      <c r="Q46" s="10">
        <v>80.999999999999957</v>
      </c>
      <c r="R46" s="7">
        <f t="shared" ref="R46:R57" si="9">N46/$N19</f>
        <v>0.96500000000000019</v>
      </c>
      <c r="S46" s="7">
        <f t="shared" ref="S46:S57" si="10">O46/$O19</f>
        <v>1.0061728395061735</v>
      </c>
      <c r="T46" s="7">
        <f t="shared" ref="T46:T57" si="11">P46/$P19</f>
        <v>1.3037735849056606</v>
      </c>
      <c r="U46" s="7">
        <f t="shared" ref="U46:U57" si="12">Q46/$Q19</f>
        <v>0.96428571428571375</v>
      </c>
    </row>
    <row r="47" spans="4:21" x14ac:dyDescent="0.4">
      <c r="D47" s="7">
        <v>2012</v>
      </c>
      <c r="E47" s="7" t="s">
        <v>35</v>
      </c>
      <c r="M47" s="11"/>
      <c r="N47" s="10">
        <v>33.100000000000016</v>
      </c>
      <c r="O47" s="10">
        <v>51.700000000000031</v>
      </c>
      <c r="P47" s="10">
        <v>43.000000000000007</v>
      </c>
      <c r="Q47" s="10">
        <v>40.999999999999993</v>
      </c>
      <c r="R47" s="7">
        <f t="shared" si="9"/>
        <v>0.73555555555555585</v>
      </c>
      <c r="S47" s="7">
        <f t="shared" si="10"/>
        <v>0.79538461538461591</v>
      </c>
      <c r="T47" s="7">
        <f t="shared" si="11"/>
        <v>0.79629629629629639</v>
      </c>
      <c r="U47" s="7">
        <f t="shared" si="12"/>
        <v>0.5942028985507245</v>
      </c>
    </row>
    <row r="48" spans="4:21" x14ac:dyDescent="0.4">
      <c r="D48" s="7">
        <v>2012</v>
      </c>
      <c r="E48" s="7" t="s">
        <v>36</v>
      </c>
      <c r="M48" s="11"/>
      <c r="N48" s="10">
        <v>84.500000000000099</v>
      </c>
      <c r="O48" s="10">
        <v>164.89999999999964</v>
      </c>
      <c r="P48" s="10">
        <v>127.8000000000001</v>
      </c>
      <c r="Q48" s="10">
        <v>149.7999999999999</v>
      </c>
      <c r="R48" s="7">
        <f t="shared" si="9"/>
        <v>1.6900000000000019</v>
      </c>
      <c r="S48" s="7">
        <f t="shared" si="10"/>
        <v>2.4611940298507409</v>
      </c>
      <c r="T48" s="7">
        <f t="shared" si="11"/>
        <v>2.3236363636363655</v>
      </c>
      <c r="U48" s="7">
        <f t="shared" si="12"/>
        <v>1.9710526315789461</v>
      </c>
    </row>
    <row r="49" spans="4:21" x14ac:dyDescent="0.4">
      <c r="D49" s="7">
        <v>2012</v>
      </c>
      <c r="E49" s="7" t="s">
        <v>37</v>
      </c>
      <c r="M49" s="11"/>
      <c r="N49" s="10">
        <v>47.099999999999994</v>
      </c>
      <c r="O49" s="10">
        <v>92.399999999999949</v>
      </c>
      <c r="P49" s="10">
        <v>57.699999999999982</v>
      </c>
      <c r="Q49" s="10">
        <v>74.29999999999994</v>
      </c>
      <c r="R49" s="7">
        <f t="shared" si="9"/>
        <v>1.148780487804878</v>
      </c>
      <c r="S49" s="7">
        <f t="shared" si="10"/>
        <v>1.5661016949152533</v>
      </c>
      <c r="T49" s="7">
        <f t="shared" si="11"/>
        <v>0.99482758620689626</v>
      </c>
      <c r="U49" s="7">
        <f t="shared" si="12"/>
        <v>1.259322033898304</v>
      </c>
    </row>
    <row r="50" spans="4:21" x14ac:dyDescent="0.4">
      <c r="D50" s="7">
        <v>2012</v>
      </c>
      <c r="E50" s="7" t="s">
        <v>38</v>
      </c>
      <c r="M50" s="11"/>
      <c r="N50" s="10">
        <v>23.600000000000009</v>
      </c>
      <c r="O50" s="10">
        <v>24.500000000000007</v>
      </c>
      <c r="P50" s="10">
        <v>29.20000000000001</v>
      </c>
      <c r="Q50" s="10">
        <v>42.699999999999982</v>
      </c>
      <c r="R50" s="7">
        <f t="shared" si="9"/>
        <v>0.56190476190476213</v>
      </c>
      <c r="S50" s="7">
        <f t="shared" si="10"/>
        <v>0.49000000000000016</v>
      </c>
      <c r="T50" s="7">
        <f t="shared" si="11"/>
        <v>0.51228070175438611</v>
      </c>
      <c r="U50" s="7">
        <f t="shared" si="12"/>
        <v>0.627941176470588</v>
      </c>
    </row>
    <row r="51" spans="4:21" x14ac:dyDescent="0.4">
      <c r="D51" s="7">
        <v>2012</v>
      </c>
      <c r="E51" s="7" t="s">
        <v>39</v>
      </c>
      <c r="M51" s="11"/>
      <c r="N51" s="10">
        <v>55.900000000000006</v>
      </c>
      <c r="O51" s="10">
        <v>52.899999999999977</v>
      </c>
      <c r="P51" s="10">
        <v>59.699999999999974</v>
      </c>
      <c r="Q51" s="10">
        <v>77.7</v>
      </c>
      <c r="R51" s="7">
        <f t="shared" si="9"/>
        <v>1.6939393939393941</v>
      </c>
      <c r="S51" s="7">
        <f t="shared" si="10"/>
        <v>1.1255319148936165</v>
      </c>
      <c r="T51" s="7">
        <f t="shared" si="11"/>
        <v>1.3883720930232553</v>
      </c>
      <c r="U51" s="7">
        <f t="shared" si="12"/>
        <v>1.554</v>
      </c>
    </row>
    <row r="52" spans="4:21" x14ac:dyDescent="0.4">
      <c r="D52" s="7">
        <v>2012</v>
      </c>
      <c r="E52" s="7" t="s">
        <v>40</v>
      </c>
      <c r="M52" s="11"/>
      <c r="N52" s="10">
        <v>22.700000000000006</v>
      </c>
      <c r="O52" s="10">
        <v>7.8</v>
      </c>
      <c r="P52" s="10">
        <v>13.399999999999999</v>
      </c>
      <c r="Q52" s="10">
        <v>20.599999999999998</v>
      </c>
      <c r="R52" s="7">
        <f t="shared" si="9"/>
        <v>1.5133333333333339</v>
      </c>
      <c r="S52" s="7">
        <f t="shared" si="10"/>
        <v>0.33913043478260868</v>
      </c>
      <c r="T52" s="7">
        <f t="shared" si="11"/>
        <v>0.55833333333333324</v>
      </c>
      <c r="U52" s="7">
        <f t="shared" si="12"/>
        <v>0.82399999999999995</v>
      </c>
    </row>
    <row r="53" spans="4:21" x14ac:dyDescent="0.4">
      <c r="D53" s="7">
        <v>2012</v>
      </c>
      <c r="E53" s="7" t="s">
        <v>41</v>
      </c>
      <c r="M53" s="11"/>
      <c r="N53" s="10">
        <v>0.6</v>
      </c>
      <c r="O53" s="10">
        <v>0</v>
      </c>
      <c r="P53" s="10">
        <v>0.3</v>
      </c>
      <c r="Q53" s="10">
        <v>0</v>
      </c>
      <c r="R53" s="7">
        <f t="shared" si="9"/>
        <v>0.04</v>
      </c>
      <c r="S53" s="7">
        <f t="shared" si="10"/>
        <v>0</v>
      </c>
      <c r="T53" s="7">
        <f t="shared" si="11"/>
        <v>1.4999999999999999E-2</v>
      </c>
      <c r="U53" s="7">
        <f t="shared" si="12"/>
        <v>0</v>
      </c>
    </row>
    <row r="54" spans="4:21" x14ac:dyDescent="0.4">
      <c r="D54" s="7">
        <v>2012</v>
      </c>
      <c r="E54" s="7" t="s">
        <v>42</v>
      </c>
      <c r="M54" s="11"/>
      <c r="N54" s="10">
        <v>0.5</v>
      </c>
      <c r="O54" s="10">
        <v>0</v>
      </c>
      <c r="P54" s="10">
        <v>0</v>
      </c>
      <c r="Q54" s="10">
        <v>0.4</v>
      </c>
      <c r="R54" s="7">
        <f t="shared" si="9"/>
        <v>2.7777777777777776E-2</v>
      </c>
      <c r="S54" s="7">
        <f t="shared" si="10"/>
        <v>0</v>
      </c>
      <c r="T54" s="7">
        <f t="shared" si="11"/>
        <v>0</v>
      </c>
      <c r="U54" s="7">
        <f t="shared" si="12"/>
        <v>1.2903225806451613E-2</v>
      </c>
    </row>
    <row r="55" spans="4:21" x14ac:dyDescent="0.4">
      <c r="D55" s="7">
        <v>2012</v>
      </c>
      <c r="E55" s="7" t="s">
        <v>43</v>
      </c>
      <c r="M55" s="11"/>
      <c r="N55" s="10">
        <v>57.699999999999989</v>
      </c>
      <c r="O55" s="10">
        <v>79.19999999999996</v>
      </c>
      <c r="P55" s="10">
        <v>80.39999999999992</v>
      </c>
      <c r="Q55" s="10">
        <v>93.999999999999943</v>
      </c>
      <c r="R55" s="7">
        <f t="shared" si="9"/>
        <v>1.6970588235294115</v>
      </c>
      <c r="S55" s="7">
        <f t="shared" si="10"/>
        <v>1.6499999999999992</v>
      </c>
      <c r="T55" s="7">
        <f t="shared" si="11"/>
        <v>1.6749999999999983</v>
      </c>
      <c r="U55" s="7">
        <f t="shared" si="12"/>
        <v>1.7735849056603763</v>
      </c>
    </row>
    <row r="56" spans="4:21" x14ac:dyDescent="0.4">
      <c r="D56" s="7">
        <v>2012</v>
      </c>
      <c r="E56" s="7" t="s">
        <v>44</v>
      </c>
      <c r="M56" s="11"/>
      <c r="N56" s="10">
        <v>67.100000000000023</v>
      </c>
      <c r="O56" s="10">
        <v>88.600000000000136</v>
      </c>
      <c r="P56" s="10">
        <v>68.600000000000023</v>
      </c>
      <c r="Q56" s="10">
        <v>80.400000000000006</v>
      </c>
      <c r="R56" s="7">
        <f t="shared" si="9"/>
        <v>1.0014925373134331</v>
      </c>
      <c r="S56" s="7">
        <f t="shared" si="10"/>
        <v>0.95268817204301226</v>
      </c>
      <c r="T56" s="7">
        <f t="shared" si="11"/>
        <v>0.90263157894736867</v>
      </c>
      <c r="U56" s="7">
        <f t="shared" si="12"/>
        <v>0.91363636363636369</v>
      </c>
    </row>
    <row r="57" spans="4:21" x14ac:dyDescent="0.4">
      <c r="D57" s="7">
        <v>2012</v>
      </c>
      <c r="E57" s="7" t="s">
        <v>45</v>
      </c>
      <c r="M57" s="11"/>
      <c r="N57" s="10">
        <v>59.60000000000003</v>
      </c>
      <c r="O57" s="10">
        <v>77.000000000000043</v>
      </c>
      <c r="P57" s="10">
        <v>67.000000000000057</v>
      </c>
      <c r="Q57" s="10">
        <v>70.800000000000068</v>
      </c>
      <c r="R57" s="7">
        <f t="shared" si="9"/>
        <v>0.93125000000000047</v>
      </c>
      <c r="S57" s="7">
        <f t="shared" si="10"/>
        <v>0.96250000000000058</v>
      </c>
      <c r="T57" s="7">
        <f t="shared" si="11"/>
        <v>1.1754385964912291</v>
      </c>
      <c r="U57" s="7">
        <f t="shared" si="12"/>
        <v>0.77802197802197881</v>
      </c>
    </row>
    <row r="58" spans="4:21" x14ac:dyDescent="0.4">
      <c r="D58" s="7">
        <v>2013</v>
      </c>
      <c r="E58" s="7" t="s">
        <v>34</v>
      </c>
      <c r="N58" s="10">
        <v>41.199999999999989</v>
      </c>
      <c r="O58" s="10">
        <v>56.9</v>
      </c>
      <c r="P58" s="10">
        <v>54.800000000000018</v>
      </c>
      <c r="Q58" s="10">
        <v>49.200000000000031</v>
      </c>
      <c r="R58" s="7">
        <f t="shared" ref="R58:R69" si="13">N58/$N19</f>
        <v>0.68666666666666643</v>
      </c>
      <c r="S58" s="7">
        <f t="shared" ref="S58:S69" si="14">O58/$O19</f>
        <v>0.70246913580246917</v>
      </c>
      <c r="T58" s="7">
        <f t="shared" ref="T58:T69" si="15">P58/$P19</f>
        <v>1.0339622641509438</v>
      </c>
      <c r="U58" s="7">
        <f t="shared" ref="U58:U69" si="16">Q58/$Q19</f>
        <v>0.58571428571428608</v>
      </c>
    </row>
    <row r="59" spans="4:21" x14ac:dyDescent="0.4">
      <c r="D59" s="7">
        <v>2013</v>
      </c>
      <c r="E59" s="7" t="s">
        <v>35</v>
      </c>
      <c r="N59" s="10">
        <v>30.399999999999995</v>
      </c>
      <c r="O59" s="10">
        <v>26.4</v>
      </c>
      <c r="P59" s="10">
        <v>25.700000000000006</v>
      </c>
      <c r="Q59" s="10">
        <v>37.800000000000011</v>
      </c>
      <c r="R59" s="7">
        <f t="shared" si="13"/>
        <v>0.67555555555555546</v>
      </c>
      <c r="S59" s="7">
        <f t="shared" si="14"/>
        <v>0.40615384615384614</v>
      </c>
      <c r="T59" s="7">
        <f t="shared" si="15"/>
        <v>0.47592592592592603</v>
      </c>
      <c r="U59" s="7">
        <f t="shared" si="16"/>
        <v>0.54782608695652191</v>
      </c>
    </row>
    <row r="60" spans="4:21" x14ac:dyDescent="0.4">
      <c r="D60" s="7">
        <v>2013</v>
      </c>
      <c r="E60" s="7" t="s">
        <v>36</v>
      </c>
      <c r="N60" s="10">
        <v>14.599999999999994</v>
      </c>
      <c r="O60" s="10">
        <v>25.300000000000008</v>
      </c>
      <c r="P60" s="10">
        <v>23.499999999999996</v>
      </c>
      <c r="Q60" s="10">
        <v>35.800000000000018</v>
      </c>
      <c r="R60" s="7">
        <f t="shared" si="13"/>
        <v>0.29199999999999987</v>
      </c>
      <c r="S60" s="7">
        <f t="shared" si="14"/>
        <v>0.37761194029850759</v>
      </c>
      <c r="T60" s="7">
        <f t="shared" si="15"/>
        <v>0.42727272727272719</v>
      </c>
      <c r="U60" s="7">
        <f t="shared" si="16"/>
        <v>0.47105263157894761</v>
      </c>
    </row>
    <row r="61" spans="4:21" x14ac:dyDescent="0.4">
      <c r="D61" s="7">
        <v>2013</v>
      </c>
      <c r="E61" s="7" t="s">
        <v>37</v>
      </c>
      <c r="N61" s="10">
        <v>36.4</v>
      </c>
      <c r="O61" s="10">
        <v>62.999999999999957</v>
      </c>
      <c r="P61" s="10">
        <v>63.500000000000021</v>
      </c>
      <c r="Q61" s="10">
        <v>70.599999999999952</v>
      </c>
      <c r="R61" s="7">
        <f t="shared" si="13"/>
        <v>0.8878048780487805</v>
      </c>
      <c r="S61" s="7">
        <f t="shared" si="14"/>
        <v>1.0677966101694909</v>
      </c>
      <c r="T61" s="7">
        <f t="shared" si="15"/>
        <v>1.094827586206897</v>
      </c>
      <c r="U61" s="7">
        <f t="shared" si="16"/>
        <v>1.1966101694915245</v>
      </c>
    </row>
    <row r="62" spans="4:21" x14ac:dyDescent="0.4">
      <c r="D62" s="7">
        <v>2013</v>
      </c>
      <c r="E62" s="7" t="s">
        <v>38</v>
      </c>
      <c r="N62" s="10">
        <v>18.400000000000006</v>
      </c>
      <c r="O62" s="10">
        <v>20</v>
      </c>
      <c r="P62" s="10">
        <v>18.199999999999996</v>
      </c>
      <c r="Q62" s="10">
        <v>21.800000000000008</v>
      </c>
      <c r="R62" s="7">
        <f t="shared" si="13"/>
        <v>0.4380952380952382</v>
      </c>
      <c r="S62" s="7">
        <f t="shared" si="14"/>
        <v>0.4</v>
      </c>
      <c r="T62" s="7">
        <f t="shared" si="15"/>
        <v>0.31929824561403503</v>
      </c>
      <c r="U62" s="7">
        <f t="shared" si="16"/>
        <v>0.32058823529411778</v>
      </c>
    </row>
    <row r="63" spans="4:21" x14ac:dyDescent="0.4">
      <c r="D63" s="7">
        <v>2013</v>
      </c>
      <c r="E63" s="7" t="s">
        <v>39</v>
      </c>
      <c r="N63" s="10">
        <v>33.000000000000007</v>
      </c>
      <c r="O63" s="10">
        <v>48.100000000000009</v>
      </c>
      <c r="P63" s="10">
        <v>44.800000000000004</v>
      </c>
      <c r="Q63" s="10">
        <v>63.199999999999939</v>
      </c>
      <c r="R63" s="7">
        <f t="shared" si="13"/>
        <v>1.0000000000000002</v>
      </c>
      <c r="S63" s="7">
        <f t="shared" si="14"/>
        <v>1.0234042553191491</v>
      </c>
      <c r="T63" s="7">
        <f t="shared" si="15"/>
        <v>1.0418604651162793</v>
      </c>
      <c r="U63" s="7">
        <f t="shared" si="16"/>
        <v>1.2639999999999987</v>
      </c>
    </row>
    <row r="64" spans="4:21" x14ac:dyDescent="0.4">
      <c r="D64" s="7">
        <v>2013</v>
      </c>
      <c r="E64" s="7" t="s">
        <v>40</v>
      </c>
      <c r="N64" s="10">
        <v>3.8999999999999995</v>
      </c>
      <c r="O64" s="10">
        <v>2.6999999999999997</v>
      </c>
      <c r="P64" s="10">
        <v>2.5000000000000004</v>
      </c>
      <c r="Q64" s="10">
        <v>5.0999999999999996</v>
      </c>
      <c r="R64" s="7">
        <f t="shared" si="13"/>
        <v>0.25999999999999995</v>
      </c>
      <c r="S64" s="7">
        <f t="shared" si="14"/>
        <v>0.11739130434782608</v>
      </c>
      <c r="T64" s="7">
        <f t="shared" si="15"/>
        <v>0.10416666666666669</v>
      </c>
      <c r="U64" s="7">
        <f t="shared" si="16"/>
        <v>0.20399999999999999</v>
      </c>
    </row>
    <row r="65" spans="4:21" x14ac:dyDescent="0.4">
      <c r="D65" s="7">
        <v>2013</v>
      </c>
      <c r="E65" s="7" t="s">
        <v>41</v>
      </c>
      <c r="N65" s="10">
        <v>6.3999999999999995</v>
      </c>
      <c r="O65" s="10">
        <v>12.600000000000001</v>
      </c>
      <c r="P65" s="10">
        <v>10.599999999999996</v>
      </c>
      <c r="Q65" s="10">
        <v>0</v>
      </c>
      <c r="R65" s="7">
        <f t="shared" si="13"/>
        <v>0.42666666666666664</v>
      </c>
      <c r="S65" s="7">
        <f t="shared" si="14"/>
        <v>0.5478260869565218</v>
      </c>
      <c r="T65" s="7">
        <f t="shared" si="15"/>
        <v>0.5299999999999998</v>
      </c>
      <c r="U65" s="7">
        <f t="shared" si="16"/>
        <v>0</v>
      </c>
    </row>
    <row r="66" spans="4:21" x14ac:dyDescent="0.4">
      <c r="D66" s="7">
        <v>2013</v>
      </c>
      <c r="E66" s="7" t="s">
        <v>42</v>
      </c>
      <c r="N66" s="10">
        <v>44.999999999999964</v>
      </c>
      <c r="O66" s="10">
        <v>72.59999999999998</v>
      </c>
      <c r="P66" s="10">
        <v>62.400000000000013</v>
      </c>
      <c r="Q66" s="10">
        <v>74.799999999999926</v>
      </c>
      <c r="R66" s="7">
        <f t="shared" si="13"/>
        <v>2.4999999999999982</v>
      </c>
      <c r="S66" s="7">
        <f t="shared" si="14"/>
        <v>2.4199999999999995</v>
      </c>
      <c r="T66" s="7">
        <f t="shared" si="15"/>
        <v>2.6000000000000005</v>
      </c>
      <c r="U66" s="7">
        <f t="shared" si="16"/>
        <v>2.4129032258064491</v>
      </c>
    </row>
    <row r="67" spans="4:21" x14ac:dyDescent="0.4">
      <c r="D67" s="7">
        <v>2013</v>
      </c>
      <c r="E67" s="7" t="s">
        <v>43</v>
      </c>
      <c r="N67" s="10">
        <v>6.2999999999999989</v>
      </c>
      <c r="O67" s="10">
        <v>8.9000000000000021</v>
      </c>
      <c r="P67" s="10">
        <v>7.5000000000000009</v>
      </c>
      <c r="Q67" s="10">
        <v>7.7999999999999972</v>
      </c>
      <c r="R67" s="7">
        <f t="shared" si="13"/>
        <v>0.1852941176470588</v>
      </c>
      <c r="S67" s="7">
        <f t="shared" si="14"/>
        <v>0.1854166666666667</v>
      </c>
      <c r="T67" s="7">
        <f t="shared" si="15"/>
        <v>0.15625000000000003</v>
      </c>
      <c r="U67" s="7">
        <f t="shared" si="16"/>
        <v>0.14716981132075466</v>
      </c>
    </row>
    <row r="68" spans="4:21" x14ac:dyDescent="0.4">
      <c r="D68" s="7">
        <v>2013</v>
      </c>
      <c r="E68" s="7" t="s">
        <v>44</v>
      </c>
      <c r="N68" s="10">
        <v>34.600000000000009</v>
      </c>
      <c r="O68" s="10">
        <v>64.199999999999903</v>
      </c>
      <c r="P68" s="10">
        <v>51</v>
      </c>
      <c r="Q68" s="10">
        <v>63.1</v>
      </c>
      <c r="R68" s="7">
        <f t="shared" si="13"/>
        <v>0.51641791044776131</v>
      </c>
      <c r="S68" s="7">
        <f t="shared" si="14"/>
        <v>0.69032258064516028</v>
      </c>
      <c r="T68" s="7">
        <f t="shared" si="15"/>
        <v>0.67105263157894735</v>
      </c>
      <c r="U68" s="7">
        <f t="shared" si="16"/>
        <v>0.71704545454545454</v>
      </c>
    </row>
    <row r="69" spans="4:21" x14ac:dyDescent="0.4">
      <c r="D69" s="7">
        <v>2013</v>
      </c>
      <c r="E69" s="7" t="s">
        <v>45</v>
      </c>
      <c r="N69" s="10">
        <v>38.20000000000001</v>
      </c>
      <c r="O69" s="10">
        <v>43.8</v>
      </c>
      <c r="P69" s="10">
        <v>41.899999999999991</v>
      </c>
      <c r="Q69" s="10">
        <v>47.900000000000041</v>
      </c>
      <c r="R69" s="7">
        <f t="shared" si="13"/>
        <v>0.59687500000000016</v>
      </c>
      <c r="S69" s="7">
        <f t="shared" si="14"/>
        <v>0.54749999999999999</v>
      </c>
      <c r="T69" s="7">
        <f t="shared" si="15"/>
        <v>0.73508771929824546</v>
      </c>
      <c r="U69" s="7">
        <f t="shared" si="16"/>
        <v>0.52637362637362684</v>
      </c>
    </row>
    <row r="70" spans="4:21" x14ac:dyDescent="0.4">
      <c r="D70" s="7">
        <v>2014</v>
      </c>
      <c r="E70" s="7" t="s">
        <v>34</v>
      </c>
      <c r="N70" s="10">
        <v>42.100000000000009</v>
      </c>
      <c r="O70" s="10">
        <v>51.100000000000023</v>
      </c>
      <c r="P70" s="10">
        <v>51.900000000000013</v>
      </c>
      <c r="Q70" s="10">
        <v>51.600000000000037</v>
      </c>
      <c r="R70" s="7">
        <f t="shared" ref="R70:R78" si="17">N70/$N19</f>
        <v>0.70166666666666677</v>
      </c>
      <c r="S70" s="7">
        <f t="shared" ref="S70:S78" si="18">O70/$O19</f>
        <v>0.63086419753086442</v>
      </c>
      <c r="T70" s="7">
        <f t="shared" ref="T70:T78" si="19">P70/$P19</f>
        <v>0.97924528301886815</v>
      </c>
      <c r="U70" s="7">
        <f t="shared" ref="U70:U78" si="20">Q70/$Q19</f>
        <v>0.61428571428571477</v>
      </c>
    </row>
    <row r="71" spans="4:21" x14ac:dyDescent="0.4">
      <c r="D71" s="7">
        <v>2014</v>
      </c>
      <c r="E71" s="7" t="s">
        <v>35</v>
      </c>
      <c r="N71" s="10">
        <v>43.900000000000027</v>
      </c>
      <c r="O71" s="10">
        <v>66.5</v>
      </c>
      <c r="P71" s="10">
        <v>66.500000000000028</v>
      </c>
      <c r="Q71" s="10">
        <v>63.600000000000016</v>
      </c>
      <c r="R71" s="7">
        <f t="shared" si="17"/>
        <v>0.97555555555555618</v>
      </c>
      <c r="S71" s="7">
        <f t="shared" si="18"/>
        <v>1.023076923076923</v>
      </c>
      <c r="T71" s="7">
        <f t="shared" si="19"/>
        <v>1.2314814814814821</v>
      </c>
      <c r="U71" s="7">
        <f t="shared" si="20"/>
        <v>0.92173913043478284</v>
      </c>
    </row>
    <row r="72" spans="4:21" x14ac:dyDescent="0.4">
      <c r="D72" s="7">
        <v>2014</v>
      </c>
      <c r="E72" s="7" t="s">
        <v>36</v>
      </c>
      <c r="N72" s="10">
        <v>50.20000000000001</v>
      </c>
      <c r="O72" s="10">
        <v>87.200000000000017</v>
      </c>
      <c r="P72" s="10">
        <v>90.799999999999983</v>
      </c>
      <c r="Q72" s="10">
        <v>83.800000000000011</v>
      </c>
      <c r="R72" s="7">
        <f t="shared" si="17"/>
        <v>1.0040000000000002</v>
      </c>
      <c r="S72" s="7">
        <f t="shared" si="18"/>
        <v>1.3014925373134332</v>
      </c>
      <c r="T72" s="7">
        <f t="shared" si="19"/>
        <v>1.6509090909090907</v>
      </c>
      <c r="U72" s="7">
        <f t="shared" si="20"/>
        <v>1.1026315789473686</v>
      </c>
    </row>
    <row r="73" spans="4:21" x14ac:dyDescent="0.4">
      <c r="D73" s="7">
        <v>2014</v>
      </c>
      <c r="E73" s="7" t="s">
        <v>37</v>
      </c>
      <c r="N73" s="10">
        <v>31.100000000000012</v>
      </c>
      <c r="O73" s="10">
        <v>48.1</v>
      </c>
      <c r="P73" s="10">
        <v>45.899999999999991</v>
      </c>
      <c r="Q73" s="10">
        <v>46.800000000000004</v>
      </c>
      <c r="R73" s="7">
        <f t="shared" si="17"/>
        <v>0.758536585365854</v>
      </c>
      <c r="S73" s="7">
        <f t="shared" si="18"/>
        <v>0.81525423728813562</v>
      </c>
      <c r="T73" s="7">
        <f t="shared" si="19"/>
        <v>0.79137931034482745</v>
      </c>
      <c r="U73" s="7">
        <f t="shared" si="20"/>
        <v>0.79322033898305089</v>
      </c>
    </row>
    <row r="74" spans="4:21" x14ac:dyDescent="0.4">
      <c r="D74" s="7">
        <v>2014</v>
      </c>
      <c r="E74" s="7" t="s">
        <v>38</v>
      </c>
      <c r="N74" s="10">
        <v>19.900000000000006</v>
      </c>
      <c r="O74" s="10">
        <v>32.199999999999996</v>
      </c>
      <c r="P74" s="10">
        <v>27.899999999999977</v>
      </c>
      <c r="Q74" s="10">
        <v>40.899999999999991</v>
      </c>
      <c r="R74" s="7">
        <f t="shared" si="17"/>
        <v>0.47380952380952396</v>
      </c>
      <c r="S74" s="7">
        <f t="shared" si="18"/>
        <v>0.64399999999999991</v>
      </c>
      <c r="T74" s="7">
        <f t="shared" si="19"/>
        <v>0.48947368421052589</v>
      </c>
      <c r="U74" s="7">
        <f t="shared" si="20"/>
        <v>0.60147058823529398</v>
      </c>
    </row>
    <row r="75" spans="4:21" x14ac:dyDescent="0.4">
      <c r="D75" s="7">
        <v>2014</v>
      </c>
      <c r="E75" s="7" t="s">
        <v>39</v>
      </c>
      <c r="N75" s="10">
        <v>29.000000000000007</v>
      </c>
      <c r="O75" s="10">
        <v>35.799999999999997</v>
      </c>
      <c r="P75" s="10">
        <v>33.4</v>
      </c>
      <c r="Q75" s="10">
        <v>51.499999999999979</v>
      </c>
      <c r="R75" s="7">
        <f t="shared" si="17"/>
        <v>0.87878787878787901</v>
      </c>
      <c r="S75" s="7">
        <f t="shared" si="18"/>
        <v>0.76170212765957446</v>
      </c>
      <c r="T75" s="7">
        <f t="shared" si="19"/>
        <v>0.77674418604651163</v>
      </c>
      <c r="U75" s="7">
        <f t="shared" si="20"/>
        <v>1.0299999999999996</v>
      </c>
    </row>
    <row r="76" spans="4:21" x14ac:dyDescent="0.4">
      <c r="D76" s="7">
        <v>2014</v>
      </c>
      <c r="E76" s="7" t="s">
        <v>40</v>
      </c>
      <c r="N76" s="10">
        <v>5.9</v>
      </c>
      <c r="O76" s="10">
        <v>7.6999999999999993</v>
      </c>
      <c r="P76" s="10">
        <v>7.9000000000000021</v>
      </c>
      <c r="Q76" s="10">
        <v>0.3</v>
      </c>
      <c r="R76" s="7">
        <f t="shared" si="17"/>
        <v>0.39333333333333337</v>
      </c>
      <c r="S76" s="7">
        <f t="shared" si="18"/>
        <v>0.33478260869565213</v>
      </c>
      <c r="T76" s="7">
        <f t="shared" si="19"/>
        <v>0.32916666666666677</v>
      </c>
      <c r="U76" s="7">
        <f t="shared" si="20"/>
        <v>1.2E-2</v>
      </c>
    </row>
    <row r="77" spans="4:21" x14ac:dyDescent="0.4">
      <c r="D77" s="7">
        <v>2014</v>
      </c>
      <c r="E77" s="7" t="s">
        <v>41</v>
      </c>
      <c r="N77" s="10">
        <v>10.5</v>
      </c>
      <c r="O77" s="10">
        <v>24.400000000000002</v>
      </c>
      <c r="P77" s="10">
        <v>18.200000000000006</v>
      </c>
      <c r="Q77" s="10">
        <v>22.8</v>
      </c>
      <c r="R77" s="7">
        <f t="shared" si="17"/>
        <v>0.7</v>
      </c>
      <c r="S77" s="7">
        <f t="shared" si="18"/>
        <v>1.0608695652173914</v>
      </c>
      <c r="T77" s="7">
        <f t="shared" si="19"/>
        <v>0.91000000000000036</v>
      </c>
      <c r="U77" s="7">
        <f t="shared" si="20"/>
        <v>0.99130434782608701</v>
      </c>
    </row>
    <row r="78" spans="4:21" x14ac:dyDescent="0.4">
      <c r="D78" s="7">
        <v>2014</v>
      </c>
      <c r="E78" s="7" t="s">
        <v>42</v>
      </c>
      <c r="N78" s="10">
        <v>2.8</v>
      </c>
      <c r="O78" s="10">
        <v>0.5</v>
      </c>
      <c r="P78" s="10">
        <v>0.5</v>
      </c>
      <c r="Q78" s="10">
        <v>0.6</v>
      </c>
      <c r="R78" s="7">
        <f t="shared" si="17"/>
        <v>0.15555555555555556</v>
      </c>
      <c r="S78" s="7">
        <f t="shared" si="18"/>
        <v>1.6666666666666666E-2</v>
      </c>
      <c r="T78" s="7">
        <f t="shared" si="19"/>
        <v>2.0833333333333332E-2</v>
      </c>
      <c r="U78" s="7">
        <f t="shared" si="20"/>
        <v>1.935483870967742E-2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7" workbookViewId="0">
      <selection activeCell="D25" sqref="D25:D28"/>
    </sheetView>
  </sheetViews>
  <sheetFormatPr defaultColWidth="11.578125" defaultRowHeight="12.3" x14ac:dyDescent="0.4"/>
  <cols>
    <col min="1" max="1" width="8.41796875" style="7" customWidth="1"/>
    <col min="2" max="2" width="10" style="7" customWidth="1"/>
    <col min="3" max="16384" width="11.578125" style="7"/>
  </cols>
  <sheetData>
    <row r="1" spans="1:22" x14ac:dyDescent="0.4">
      <c r="A1" s="6" t="s">
        <v>26</v>
      </c>
    </row>
    <row r="2" spans="1:22" x14ac:dyDescent="0.4">
      <c r="A2" s="7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  <c r="R2" s="7" t="s">
        <v>41</v>
      </c>
      <c r="S2" s="7" t="s">
        <v>42</v>
      </c>
      <c r="T2" s="7" t="s">
        <v>43</v>
      </c>
      <c r="U2" s="7" t="s">
        <v>44</v>
      </c>
      <c r="V2" s="7" t="s">
        <v>45</v>
      </c>
    </row>
    <row r="3" spans="1:22" x14ac:dyDescent="0.4">
      <c r="A3" s="7" t="s">
        <v>46</v>
      </c>
      <c r="B3" s="7" t="s">
        <v>47</v>
      </c>
      <c r="C3" s="7" t="s">
        <v>48</v>
      </c>
      <c r="D3" s="7">
        <v>669</v>
      </c>
      <c r="E3" s="7">
        <v>8</v>
      </c>
      <c r="F3" s="7">
        <v>2</v>
      </c>
      <c r="G3" s="7">
        <v>14</v>
      </c>
      <c r="J3" s="7" t="s">
        <v>46</v>
      </c>
      <c r="K3" s="7">
        <v>74</v>
      </c>
      <c r="L3" s="7">
        <v>58</v>
      </c>
      <c r="M3" s="7">
        <v>65</v>
      </c>
      <c r="N3" s="7">
        <v>59</v>
      </c>
      <c r="O3" s="7">
        <v>60</v>
      </c>
      <c r="P3" s="7">
        <v>47</v>
      </c>
      <c r="Q3" s="7">
        <v>21</v>
      </c>
      <c r="R3" s="7">
        <v>22</v>
      </c>
      <c r="S3" s="7">
        <v>28</v>
      </c>
      <c r="T3" s="7">
        <v>49</v>
      </c>
      <c r="U3" s="7">
        <v>88</v>
      </c>
      <c r="V3" s="7">
        <v>71</v>
      </c>
    </row>
    <row r="4" spans="1:22" x14ac:dyDescent="0.4">
      <c r="A4" s="7" t="s">
        <v>2</v>
      </c>
      <c r="B4" s="7" t="s">
        <v>49</v>
      </c>
      <c r="C4" s="7" t="s">
        <v>50</v>
      </c>
      <c r="D4" s="7">
        <v>705</v>
      </c>
      <c r="E4" s="7">
        <v>8</v>
      </c>
      <c r="F4" s="7">
        <v>2</v>
      </c>
      <c r="G4" s="7">
        <v>15</v>
      </c>
      <c r="J4" s="7" t="s">
        <v>2</v>
      </c>
      <c r="K4" s="7">
        <v>91</v>
      </c>
      <c r="L4" s="7">
        <v>74</v>
      </c>
      <c r="M4" s="7">
        <v>70</v>
      </c>
      <c r="N4" s="7">
        <v>60</v>
      </c>
      <c r="O4" s="7">
        <v>59</v>
      </c>
      <c r="P4" s="7">
        <v>47</v>
      </c>
      <c r="Q4" s="7">
        <v>23</v>
      </c>
      <c r="R4" s="7">
        <v>24</v>
      </c>
      <c r="S4" s="7">
        <v>31</v>
      </c>
      <c r="T4" s="7">
        <v>48</v>
      </c>
      <c r="U4" s="7">
        <v>98</v>
      </c>
      <c r="V4" s="7">
        <v>93</v>
      </c>
    </row>
    <row r="5" spans="1:22" x14ac:dyDescent="0.4">
      <c r="A5" s="7" t="s">
        <v>51</v>
      </c>
      <c r="B5" s="7" t="s">
        <v>52</v>
      </c>
      <c r="C5" s="7" t="s">
        <v>53</v>
      </c>
      <c r="D5" s="7">
        <v>524</v>
      </c>
      <c r="E5" s="7">
        <v>10</v>
      </c>
      <c r="F5" s="7">
        <v>4</v>
      </c>
      <c r="G5" s="7">
        <v>16</v>
      </c>
      <c r="J5" s="7" t="s">
        <v>51</v>
      </c>
      <c r="K5" s="7">
        <v>59</v>
      </c>
      <c r="L5" s="7">
        <v>47</v>
      </c>
      <c r="M5" s="7">
        <v>52</v>
      </c>
      <c r="N5" s="7">
        <v>49</v>
      </c>
      <c r="O5" s="7">
        <v>54</v>
      </c>
      <c r="P5" s="7">
        <v>42</v>
      </c>
      <c r="Q5" s="7">
        <v>21</v>
      </c>
      <c r="R5" s="7">
        <v>20</v>
      </c>
      <c r="S5" s="7">
        <v>24</v>
      </c>
      <c r="T5" s="7">
        <v>38</v>
      </c>
      <c r="U5" s="7">
        <v>69</v>
      </c>
      <c r="V5" s="7">
        <v>58</v>
      </c>
    </row>
    <row r="6" spans="1:22" x14ac:dyDescent="0.4">
      <c r="A6" s="7" t="s">
        <v>54</v>
      </c>
      <c r="B6" s="7" t="s">
        <v>55</v>
      </c>
      <c r="C6" s="7" t="s">
        <v>56</v>
      </c>
      <c r="D6" s="7">
        <v>467</v>
      </c>
      <c r="E6" s="7">
        <v>11</v>
      </c>
      <c r="F6" s="7">
        <v>4</v>
      </c>
      <c r="G6" s="7">
        <v>17</v>
      </c>
      <c r="J6" s="7" t="s">
        <v>54</v>
      </c>
      <c r="K6" s="7">
        <v>44</v>
      </c>
      <c r="L6" s="7">
        <v>36</v>
      </c>
      <c r="M6" s="7">
        <v>40</v>
      </c>
      <c r="N6" s="7">
        <v>43</v>
      </c>
      <c r="O6" s="7">
        <v>48</v>
      </c>
      <c r="P6" s="7">
        <v>38</v>
      </c>
      <c r="Q6" s="7">
        <v>20</v>
      </c>
      <c r="R6" s="7">
        <v>19</v>
      </c>
      <c r="S6" s="7">
        <v>22</v>
      </c>
      <c r="T6" s="7">
        <v>32</v>
      </c>
      <c r="U6" s="7">
        <v>52</v>
      </c>
      <c r="V6" s="7">
        <v>44</v>
      </c>
    </row>
    <row r="7" spans="1:22" x14ac:dyDescent="0.4">
      <c r="A7" s="7" t="s">
        <v>0</v>
      </c>
      <c r="B7" s="7" t="s">
        <v>57</v>
      </c>
      <c r="C7" s="7" t="s">
        <v>58</v>
      </c>
      <c r="D7" s="7">
        <v>605</v>
      </c>
      <c r="E7" s="7">
        <v>9</v>
      </c>
      <c r="F7" s="7">
        <v>3</v>
      </c>
      <c r="G7" s="7">
        <v>15</v>
      </c>
      <c r="J7" s="7" t="s">
        <v>0</v>
      </c>
      <c r="K7" s="7">
        <v>65</v>
      </c>
      <c r="L7" s="7">
        <v>58</v>
      </c>
      <c r="M7" s="7">
        <v>59</v>
      </c>
      <c r="N7" s="7">
        <v>59</v>
      </c>
      <c r="O7" s="7">
        <v>58</v>
      </c>
      <c r="P7" s="7">
        <v>44</v>
      </c>
      <c r="Q7" s="7">
        <v>23</v>
      </c>
      <c r="R7" s="7">
        <v>21</v>
      </c>
      <c r="S7" s="7">
        <v>25</v>
      </c>
      <c r="T7" s="7">
        <v>49</v>
      </c>
      <c r="U7" s="7">
        <v>83</v>
      </c>
      <c r="V7" s="7">
        <v>62</v>
      </c>
    </row>
    <row r="8" spans="1:22" x14ac:dyDescent="0.4">
      <c r="A8" s="7" t="s">
        <v>59</v>
      </c>
      <c r="B8" s="7" t="s">
        <v>60</v>
      </c>
      <c r="C8" s="7" t="s">
        <v>61</v>
      </c>
      <c r="D8" s="7">
        <v>516</v>
      </c>
      <c r="E8" s="7">
        <v>9</v>
      </c>
      <c r="F8" s="7">
        <v>3</v>
      </c>
      <c r="G8" s="7">
        <v>15</v>
      </c>
      <c r="J8" s="7" t="s">
        <v>59</v>
      </c>
      <c r="K8" s="7">
        <v>63</v>
      </c>
      <c r="L8" s="7">
        <v>46</v>
      </c>
      <c r="M8" s="7">
        <v>52</v>
      </c>
      <c r="N8" s="7">
        <v>44</v>
      </c>
      <c r="O8" s="7">
        <v>45</v>
      </c>
      <c r="P8" s="7">
        <v>34</v>
      </c>
      <c r="Q8" s="7">
        <v>16</v>
      </c>
      <c r="R8" s="7">
        <v>16</v>
      </c>
      <c r="S8" s="7">
        <v>20</v>
      </c>
      <c r="T8" s="7">
        <v>39</v>
      </c>
      <c r="U8" s="7">
        <v>71</v>
      </c>
      <c r="V8" s="7">
        <v>62</v>
      </c>
    </row>
    <row r="9" spans="1:22" x14ac:dyDescent="0.4">
      <c r="A9" s="7" t="s">
        <v>62</v>
      </c>
      <c r="B9" s="7" t="s">
        <v>63</v>
      </c>
      <c r="C9" s="7" t="s">
        <v>64</v>
      </c>
      <c r="D9" s="7">
        <v>498</v>
      </c>
      <c r="E9" s="7">
        <v>9</v>
      </c>
      <c r="F9" s="7">
        <v>3</v>
      </c>
      <c r="G9" s="7">
        <v>15</v>
      </c>
      <c r="J9" s="7" t="s">
        <v>62</v>
      </c>
      <c r="K9" s="7">
        <v>63</v>
      </c>
      <c r="L9" s="7">
        <v>47</v>
      </c>
      <c r="M9" s="7">
        <v>52</v>
      </c>
      <c r="N9" s="7">
        <v>43</v>
      </c>
      <c r="O9" s="7">
        <v>43</v>
      </c>
      <c r="P9" s="7">
        <v>31</v>
      </c>
      <c r="Q9" s="7">
        <v>15</v>
      </c>
      <c r="R9" s="7">
        <v>15</v>
      </c>
      <c r="S9" s="7">
        <v>16</v>
      </c>
      <c r="T9" s="7">
        <v>33</v>
      </c>
      <c r="U9" s="7">
        <v>70</v>
      </c>
      <c r="V9" s="7">
        <v>68</v>
      </c>
    </row>
    <row r="10" spans="1:22" x14ac:dyDescent="0.4">
      <c r="A10" s="7" t="s">
        <v>65</v>
      </c>
      <c r="B10" s="7" t="s">
        <v>66</v>
      </c>
      <c r="C10" s="7" t="s">
        <v>67</v>
      </c>
      <c r="D10" s="7">
        <v>479</v>
      </c>
      <c r="E10" s="7">
        <v>8</v>
      </c>
      <c r="F10" s="7">
        <v>2</v>
      </c>
      <c r="G10" s="7">
        <v>15</v>
      </c>
      <c r="J10" s="7" t="s">
        <v>65</v>
      </c>
      <c r="K10" s="7">
        <v>57</v>
      </c>
      <c r="L10" s="7">
        <v>42</v>
      </c>
      <c r="M10" s="7">
        <v>53</v>
      </c>
      <c r="N10" s="7">
        <v>43</v>
      </c>
      <c r="O10" s="7">
        <v>44</v>
      </c>
      <c r="P10" s="7">
        <v>34</v>
      </c>
      <c r="Q10" s="7">
        <v>14</v>
      </c>
      <c r="R10" s="7">
        <v>15</v>
      </c>
      <c r="S10" s="7">
        <v>19</v>
      </c>
      <c r="T10" s="7">
        <v>37</v>
      </c>
      <c r="U10" s="7">
        <v>63</v>
      </c>
      <c r="V10" s="7">
        <v>48</v>
      </c>
    </row>
    <row r="11" spans="1:22" x14ac:dyDescent="0.4">
      <c r="A11" s="7" t="s">
        <v>68</v>
      </c>
      <c r="B11" s="7" t="s">
        <v>69</v>
      </c>
      <c r="C11" s="7" t="s">
        <v>70</v>
      </c>
      <c r="D11" s="7">
        <v>480</v>
      </c>
      <c r="E11" s="7">
        <v>9</v>
      </c>
      <c r="F11" s="7">
        <v>3</v>
      </c>
      <c r="G11" s="7">
        <v>16</v>
      </c>
      <c r="J11" s="7" t="s">
        <v>68</v>
      </c>
      <c r="K11" s="7">
        <v>60</v>
      </c>
      <c r="L11" s="7">
        <v>45</v>
      </c>
      <c r="M11" s="7">
        <v>50</v>
      </c>
      <c r="N11" s="7">
        <v>41</v>
      </c>
      <c r="O11" s="7">
        <v>42</v>
      </c>
      <c r="P11" s="7">
        <v>33</v>
      </c>
      <c r="Q11" s="7">
        <v>15</v>
      </c>
      <c r="R11" s="7">
        <v>15</v>
      </c>
      <c r="S11" s="7">
        <v>18</v>
      </c>
      <c r="T11" s="7">
        <v>34</v>
      </c>
      <c r="U11" s="7">
        <v>67</v>
      </c>
      <c r="V11" s="7">
        <v>64</v>
      </c>
    </row>
    <row r="12" spans="1:22" x14ac:dyDescent="0.4">
      <c r="A12" s="7" t="s">
        <v>71</v>
      </c>
      <c r="B12" s="7" t="s">
        <v>72</v>
      </c>
      <c r="C12" s="7" t="s">
        <v>73</v>
      </c>
      <c r="D12" s="7">
        <v>687</v>
      </c>
      <c r="E12" s="7">
        <v>9</v>
      </c>
      <c r="F12" s="7">
        <v>3</v>
      </c>
      <c r="G12" s="7">
        <v>15</v>
      </c>
      <c r="J12" s="7" t="s">
        <v>74</v>
      </c>
      <c r="K12" s="7">
        <v>81</v>
      </c>
      <c r="L12" s="7">
        <v>65</v>
      </c>
      <c r="M12" s="7">
        <v>67</v>
      </c>
      <c r="N12" s="7">
        <v>59</v>
      </c>
      <c r="O12" s="7">
        <v>50</v>
      </c>
      <c r="P12" s="7">
        <v>47</v>
      </c>
      <c r="Q12" s="7">
        <v>23</v>
      </c>
      <c r="R12" s="7">
        <v>23</v>
      </c>
      <c r="S12" s="7">
        <v>30</v>
      </c>
      <c r="T12" s="7">
        <v>48</v>
      </c>
      <c r="U12" s="7">
        <v>93</v>
      </c>
      <c r="V12" s="7">
        <v>80</v>
      </c>
    </row>
    <row r="13" spans="1:22" x14ac:dyDescent="0.4">
      <c r="A13" s="7" t="s">
        <v>75</v>
      </c>
      <c r="B13" s="7" t="s">
        <v>76</v>
      </c>
      <c r="C13" s="7" t="s">
        <v>77</v>
      </c>
      <c r="D13" s="7">
        <v>546</v>
      </c>
      <c r="E13" s="7">
        <v>10</v>
      </c>
      <c r="F13" s="7">
        <v>4</v>
      </c>
      <c r="G13" s="7">
        <v>15</v>
      </c>
      <c r="J13" s="7" t="s">
        <v>75</v>
      </c>
      <c r="K13" s="7">
        <v>53</v>
      </c>
      <c r="L13" s="7">
        <v>54</v>
      </c>
      <c r="M13" s="7">
        <v>55</v>
      </c>
      <c r="N13" s="7">
        <v>58</v>
      </c>
      <c r="O13" s="7">
        <v>57</v>
      </c>
      <c r="P13" s="7">
        <v>43</v>
      </c>
      <c r="Q13" s="7">
        <v>24</v>
      </c>
      <c r="R13" s="7">
        <v>20</v>
      </c>
      <c r="S13" s="7">
        <v>24</v>
      </c>
      <c r="T13" s="7">
        <v>48</v>
      </c>
      <c r="U13" s="7">
        <v>76</v>
      </c>
      <c r="V13" s="7">
        <v>57</v>
      </c>
    </row>
    <row r="14" spans="1:22" x14ac:dyDescent="0.4">
      <c r="A14" s="7" t="s">
        <v>74</v>
      </c>
      <c r="B14" s="7" t="s">
        <v>78</v>
      </c>
      <c r="C14" s="7" t="s">
        <v>79</v>
      </c>
      <c r="D14" s="7">
        <v>652</v>
      </c>
      <c r="E14" s="7">
        <v>9</v>
      </c>
      <c r="F14" s="7">
        <v>3</v>
      </c>
      <c r="G14" s="7">
        <v>15</v>
      </c>
      <c r="J14" s="7" t="s">
        <v>71</v>
      </c>
      <c r="K14" s="7">
        <v>84</v>
      </c>
      <c r="L14" s="7">
        <v>69</v>
      </c>
      <c r="M14" s="7">
        <v>76</v>
      </c>
      <c r="N14" s="7">
        <v>59</v>
      </c>
      <c r="O14" s="7">
        <v>68</v>
      </c>
      <c r="P14" s="7">
        <v>50</v>
      </c>
      <c r="Q14" s="7">
        <v>25</v>
      </c>
      <c r="R14" s="7">
        <v>23</v>
      </c>
      <c r="S14" s="7">
        <v>31</v>
      </c>
      <c r="T14" s="7">
        <v>53</v>
      </c>
      <c r="U14" s="7">
        <v>88</v>
      </c>
      <c r="V14" s="7">
        <v>91</v>
      </c>
    </row>
    <row r="16" spans="1:22" x14ac:dyDescent="0.4">
      <c r="D16" s="7" t="s">
        <v>80</v>
      </c>
    </row>
    <row r="17" spans="1:11" x14ac:dyDescent="0.4">
      <c r="A17" s="7" t="s">
        <v>46</v>
      </c>
      <c r="B17" s="7" t="s">
        <v>47</v>
      </c>
      <c r="C17" s="7" t="s">
        <v>48</v>
      </c>
      <c r="D17" s="7">
        <v>641</v>
      </c>
      <c r="E17" s="7">
        <v>8</v>
      </c>
      <c r="F17" s="7">
        <v>2</v>
      </c>
      <c r="G17" s="7">
        <v>15</v>
      </c>
    </row>
    <row r="18" spans="1:11" x14ac:dyDescent="0.4">
      <c r="A18" s="7" t="s">
        <v>2</v>
      </c>
      <c r="B18" s="7" t="s">
        <v>49</v>
      </c>
      <c r="C18" s="7" t="s">
        <v>50</v>
      </c>
      <c r="D18" s="7">
        <v>716</v>
      </c>
      <c r="E18" s="7">
        <v>8</v>
      </c>
      <c r="F18" s="7">
        <v>2</v>
      </c>
      <c r="G18" s="7">
        <v>15</v>
      </c>
    </row>
    <row r="19" spans="1:11" x14ac:dyDescent="0.4">
      <c r="A19" s="7" t="s">
        <v>51</v>
      </c>
      <c r="B19" s="7" t="s">
        <v>52</v>
      </c>
      <c r="C19" s="7" t="s">
        <v>53</v>
      </c>
      <c r="D19" s="7">
        <v>533</v>
      </c>
      <c r="E19" s="7">
        <v>11</v>
      </c>
      <c r="F19" s="7">
        <v>4</v>
      </c>
      <c r="G19" s="7">
        <v>17</v>
      </c>
    </row>
    <row r="20" spans="1:11" x14ac:dyDescent="0.4">
      <c r="A20" s="7" t="s">
        <v>54</v>
      </c>
      <c r="B20" s="7" t="s">
        <v>55</v>
      </c>
      <c r="C20" s="7" t="s">
        <v>56</v>
      </c>
      <c r="D20" s="7">
        <v>437</v>
      </c>
      <c r="E20" s="7">
        <v>12</v>
      </c>
      <c r="F20" s="7">
        <v>5</v>
      </c>
      <c r="G20" s="7">
        <v>18</v>
      </c>
    </row>
    <row r="21" spans="1:11" x14ac:dyDescent="0.4">
      <c r="A21" s="7" t="s">
        <v>0</v>
      </c>
      <c r="B21" s="7" t="s">
        <v>57</v>
      </c>
      <c r="C21" s="7" t="s">
        <v>58</v>
      </c>
      <c r="D21" s="7">
        <v>607</v>
      </c>
      <c r="E21" s="7">
        <v>9</v>
      </c>
      <c r="F21" s="7">
        <v>3</v>
      </c>
      <c r="G21" s="7">
        <v>15</v>
      </c>
    </row>
    <row r="22" spans="1:11" x14ac:dyDescent="0.4">
      <c r="A22" s="7" t="s">
        <v>59</v>
      </c>
      <c r="B22" s="7" t="s">
        <v>60</v>
      </c>
      <c r="C22" s="7" t="s">
        <v>61</v>
      </c>
      <c r="D22" s="7">
        <v>509</v>
      </c>
      <c r="E22" s="7">
        <v>9</v>
      </c>
      <c r="F22" s="7">
        <v>3</v>
      </c>
      <c r="G22" s="7">
        <v>15</v>
      </c>
    </row>
    <row r="23" spans="1:11" x14ac:dyDescent="0.4">
      <c r="A23" s="7" t="s">
        <v>62</v>
      </c>
      <c r="B23" s="7" t="s">
        <v>63</v>
      </c>
      <c r="C23" s="7" t="s">
        <v>64</v>
      </c>
      <c r="D23" s="7">
        <v>496</v>
      </c>
      <c r="E23" s="7">
        <v>9</v>
      </c>
      <c r="F23" s="7">
        <v>3</v>
      </c>
      <c r="G23" s="7">
        <v>16</v>
      </c>
    </row>
    <row r="24" spans="1:11" x14ac:dyDescent="0.4">
      <c r="A24" s="7" t="s">
        <v>65</v>
      </c>
      <c r="B24" s="7" t="s">
        <v>66</v>
      </c>
      <c r="C24" s="7" t="s">
        <v>67</v>
      </c>
      <c r="D24" s="7">
        <v>468</v>
      </c>
      <c r="E24" s="7">
        <v>9</v>
      </c>
      <c r="F24" s="7">
        <v>2</v>
      </c>
      <c r="G24" s="7">
        <v>15</v>
      </c>
    </row>
    <row r="25" spans="1:11" x14ac:dyDescent="0.4">
      <c r="A25" s="7" t="s">
        <v>68</v>
      </c>
      <c r="B25" s="7" t="s">
        <v>69</v>
      </c>
      <c r="C25" s="7" t="s">
        <v>70</v>
      </c>
      <c r="D25" s="7">
        <v>484</v>
      </c>
      <c r="E25" s="7">
        <v>9</v>
      </c>
      <c r="F25" s="7">
        <v>3</v>
      </c>
      <c r="G25" s="7">
        <v>15</v>
      </c>
    </row>
    <row r="26" spans="1:11" x14ac:dyDescent="0.4">
      <c r="A26" s="7" t="s">
        <v>71</v>
      </c>
      <c r="B26" s="7" t="s">
        <v>72</v>
      </c>
      <c r="C26" s="7" t="s">
        <v>73</v>
      </c>
      <c r="D26" s="7">
        <v>716</v>
      </c>
      <c r="E26" s="7">
        <v>9</v>
      </c>
      <c r="F26" s="7">
        <v>3</v>
      </c>
      <c r="G26" s="7">
        <v>15</v>
      </c>
    </row>
    <row r="27" spans="1:11" x14ac:dyDescent="0.4">
      <c r="A27" s="7" t="s">
        <v>75</v>
      </c>
      <c r="B27" s="7" t="s">
        <v>76</v>
      </c>
      <c r="C27" s="7" t="s">
        <v>77</v>
      </c>
      <c r="D27" s="7">
        <v>568</v>
      </c>
      <c r="E27" s="7">
        <v>9</v>
      </c>
      <c r="F27" s="7">
        <v>3</v>
      </c>
      <c r="G27" s="7">
        <v>15</v>
      </c>
    </row>
    <row r="28" spans="1:11" x14ac:dyDescent="0.4">
      <c r="A28" s="7" t="s">
        <v>74</v>
      </c>
      <c r="B28" s="7" t="s">
        <v>78</v>
      </c>
      <c r="C28" s="7" t="s">
        <v>79</v>
      </c>
      <c r="D28" s="7">
        <v>675</v>
      </c>
      <c r="E28" s="7">
        <v>9</v>
      </c>
      <c r="F28" s="7">
        <v>2</v>
      </c>
      <c r="G28" s="7">
        <v>15</v>
      </c>
    </row>
    <row r="31" spans="1:11" x14ac:dyDescent="0.4">
      <c r="B31" s="6" t="s">
        <v>81</v>
      </c>
    </row>
    <row r="32" spans="1:11" ht="14.4" x14ac:dyDescent="0.55000000000000004">
      <c r="B32" s="8" t="s">
        <v>82</v>
      </c>
      <c r="C32" s="8" t="s">
        <v>74</v>
      </c>
      <c r="D32" s="8" t="s">
        <v>83</v>
      </c>
      <c r="E32" s="8" t="s">
        <v>71</v>
      </c>
      <c r="G32" s="9" t="s">
        <v>84</v>
      </c>
      <c r="H32" s="8" t="s">
        <v>82</v>
      </c>
      <c r="I32" s="8" t="s">
        <v>74</v>
      </c>
      <c r="J32" s="8" t="s">
        <v>83</v>
      </c>
      <c r="K32" s="8" t="s">
        <v>71</v>
      </c>
    </row>
    <row r="33" spans="1:11" x14ac:dyDescent="0.4">
      <c r="A33" s="7">
        <v>2011</v>
      </c>
      <c r="B33" s="10">
        <v>410.70000000000027</v>
      </c>
      <c r="C33" s="10">
        <v>568.40000000000214</v>
      </c>
      <c r="D33" s="10">
        <v>527.40000000000111</v>
      </c>
      <c r="E33" s="10">
        <v>615.0000000000008</v>
      </c>
      <c r="G33" s="7">
        <v>2012</v>
      </c>
      <c r="H33" s="10">
        <v>427.6</v>
      </c>
      <c r="I33" s="10">
        <v>598.69999999999493</v>
      </c>
      <c r="J33" s="10">
        <v>529.1</v>
      </c>
      <c r="K33" s="10">
        <v>637.49999999999989</v>
      </c>
    </row>
    <row r="34" spans="1:11" x14ac:dyDescent="0.4">
      <c r="A34" s="7">
        <v>2012</v>
      </c>
      <c r="B34" s="10">
        <v>510.30000000000013</v>
      </c>
      <c r="C34" s="10">
        <v>720.50000000000273</v>
      </c>
      <c r="D34" s="10">
        <v>616.20000000000221</v>
      </c>
      <c r="E34" s="10">
        <v>732.7000000000013</v>
      </c>
      <c r="G34" s="7">
        <v>2013</v>
      </c>
      <c r="H34" s="10">
        <v>413.7000000000005</v>
      </c>
      <c r="I34" s="10">
        <v>572.39999999999986</v>
      </c>
      <c r="J34" s="10">
        <v>522.00000000000034</v>
      </c>
      <c r="K34" s="10">
        <v>603.50000000000068</v>
      </c>
    </row>
    <row r="35" spans="1:11" x14ac:dyDescent="0.4">
      <c r="A35" s="7">
        <v>2013</v>
      </c>
      <c r="B35" s="10">
        <v>308.40000000000117</v>
      </c>
      <c r="C35" s="10">
        <v>444.50000000000159</v>
      </c>
      <c r="D35" s="10">
        <v>406.39999999999969</v>
      </c>
      <c r="E35" s="10">
        <v>477.10000000000264</v>
      </c>
      <c r="G35" s="7">
        <v>2014</v>
      </c>
      <c r="H35" s="10">
        <v>314.50000000000057</v>
      </c>
      <c r="I35" s="10">
        <v>470.39999999999895</v>
      </c>
      <c r="J35" s="10">
        <v>443.39999999999907</v>
      </c>
      <c r="K35" s="10">
        <v>480.70000000000158</v>
      </c>
    </row>
    <row r="37" spans="1:11" x14ac:dyDescent="0.4">
      <c r="A37" s="7">
        <v>2011</v>
      </c>
      <c r="B37" s="7">
        <f t="shared" ref="B37:B39" si="0">B33/$D$25</f>
        <v>0.84855371900826504</v>
      </c>
      <c r="C37" s="7">
        <f t="shared" ref="C37:C39" si="1">C33/$D$28</f>
        <v>0.84207407407407719</v>
      </c>
      <c r="D37" s="7">
        <f t="shared" ref="D37:D39" si="2">D33/$D$27</f>
        <v>0.92852112676056531</v>
      </c>
      <c r="E37" s="7">
        <f t="shared" ref="E37:E39" si="3">E33/$D$26</f>
        <v>0.8589385474860346</v>
      </c>
      <c r="G37" s="7">
        <v>2012</v>
      </c>
      <c r="H37" s="7">
        <f>H33/$D$25</f>
        <v>0.88347107438016537</v>
      </c>
      <c r="I37" s="7">
        <f>I33/$D$28</f>
        <v>0.8869629629629554</v>
      </c>
      <c r="J37" s="7">
        <f>J33/$D$27</f>
        <v>0.93151408450704232</v>
      </c>
      <c r="K37" s="7">
        <f>K33/$D$26</f>
        <v>0.89036312849161992</v>
      </c>
    </row>
    <row r="38" spans="1:11" x14ac:dyDescent="0.4">
      <c r="A38" s="7">
        <v>2012</v>
      </c>
      <c r="B38" s="7">
        <f t="shared" si="0"/>
        <v>1.054338842975207</v>
      </c>
      <c r="C38" s="7">
        <f t="shared" si="1"/>
        <v>1.0674074074074114</v>
      </c>
      <c r="D38" s="7">
        <f t="shared" si="2"/>
        <v>1.0848591549295814</v>
      </c>
      <c r="E38" s="7">
        <f t="shared" si="3"/>
        <v>1.0233240223463704</v>
      </c>
      <c r="G38" s="7">
        <v>2013</v>
      </c>
      <c r="H38" s="7">
        <f t="shared" ref="H38:H39" si="4">H34/$D$25</f>
        <v>0.85475206611570353</v>
      </c>
      <c r="I38" s="7">
        <f t="shared" ref="I38:I39" si="5">I34/$D$28</f>
        <v>0.84799999999999975</v>
      </c>
      <c r="J38" s="7">
        <f t="shared" ref="J38:J39" si="6">J34/$D$27</f>
        <v>0.91901408450704281</v>
      </c>
      <c r="K38" s="7">
        <f t="shared" ref="K38:K39" si="7">K34/$D$26</f>
        <v>0.84287709497206798</v>
      </c>
    </row>
    <row r="39" spans="1:11" x14ac:dyDescent="0.4">
      <c r="A39" s="7">
        <v>2013</v>
      </c>
      <c r="B39" s="7">
        <f t="shared" si="0"/>
        <v>0.63719008264463051</v>
      </c>
      <c r="C39" s="7">
        <f t="shared" si="1"/>
        <v>0.65851851851852083</v>
      </c>
      <c r="D39" s="7">
        <f t="shared" si="2"/>
        <v>0.71549295774647836</v>
      </c>
      <c r="E39" s="7">
        <f t="shared" si="3"/>
        <v>0.6663407821229087</v>
      </c>
      <c r="G39" s="7">
        <v>2014</v>
      </c>
      <c r="H39" s="7">
        <f t="shared" si="4"/>
        <v>0.6497933884297532</v>
      </c>
      <c r="I39" s="7">
        <f t="shared" si="5"/>
        <v>0.69688888888888734</v>
      </c>
      <c r="J39" s="7">
        <f t="shared" si="6"/>
        <v>0.78063380281689976</v>
      </c>
      <c r="K39" s="7">
        <f t="shared" si="7"/>
        <v>0.67136871508380114</v>
      </c>
    </row>
    <row r="41" spans="1:11" x14ac:dyDescent="0.4">
      <c r="B41" s="6" t="s">
        <v>31</v>
      </c>
    </row>
    <row r="42" spans="1:11" ht="14.4" x14ac:dyDescent="0.55000000000000004">
      <c r="B42" s="8" t="s">
        <v>82</v>
      </c>
      <c r="C42" s="8" t="s">
        <v>74</v>
      </c>
      <c r="D42" s="8" t="s">
        <v>83</v>
      </c>
      <c r="E42" s="8" t="s">
        <v>71</v>
      </c>
    </row>
    <row r="43" spans="1:11" x14ac:dyDescent="0.4">
      <c r="A43" s="7">
        <v>2011</v>
      </c>
      <c r="B43" s="10">
        <v>9.1040410958903912</v>
      </c>
      <c r="C43" s="10">
        <v>7.2971917808219251</v>
      </c>
      <c r="D43" s="10">
        <v>7.7242694063926951</v>
      </c>
      <c r="E43" s="10">
        <v>8.9602968036529731</v>
      </c>
    </row>
    <row r="44" spans="1:11" x14ac:dyDescent="0.4">
      <c r="A44" s="7">
        <v>2012</v>
      </c>
      <c r="B44" s="10">
        <v>10.190960837887086</v>
      </c>
      <c r="C44" s="10">
        <v>8.5903233151184164</v>
      </c>
      <c r="D44" s="10">
        <v>9.1209813296903466</v>
      </c>
      <c r="E44" s="10">
        <v>9.8148337887067534</v>
      </c>
    </row>
    <row r="45" spans="1:11" x14ac:dyDescent="0.4">
      <c r="A45" s="7">
        <v>2013</v>
      </c>
      <c r="B45" s="10">
        <v>9.8791267123287803</v>
      </c>
      <c r="C45" s="10">
        <v>8.2077739726027037</v>
      </c>
      <c r="D45" s="10">
        <v>8.4685616438356526</v>
      </c>
      <c r="E45" s="10">
        <v>9.4247031963470356</v>
      </c>
    </row>
    <row r="47" spans="1:11" x14ac:dyDescent="0.4">
      <c r="A47" s="7">
        <v>2011</v>
      </c>
      <c r="B47" s="7">
        <f>B43-$E$25</f>
        <v>0.10404109589039123</v>
      </c>
      <c r="C47" s="7">
        <f>C43-$E$28</f>
        <v>-1.7028082191780749</v>
      </c>
      <c r="D47" s="7">
        <f>D43-$E$27</f>
        <v>-1.2757305936073049</v>
      </c>
      <c r="E47" s="7">
        <f>E43-$E$26</f>
        <v>-3.9703196347026903E-2</v>
      </c>
    </row>
    <row r="48" spans="1:11" x14ac:dyDescent="0.4">
      <c r="A48" s="7">
        <v>2012</v>
      </c>
      <c r="B48" s="7">
        <f t="shared" ref="B48:B49" si="8">B44-$E$25</f>
        <v>1.1909608378870864</v>
      </c>
      <c r="C48" s="7">
        <f t="shared" ref="C48:C49" si="9">C44-$E$28</f>
        <v>-0.4096766848815836</v>
      </c>
      <c r="D48" s="7">
        <f t="shared" ref="D48:D49" si="10">D44-$E$27</f>
        <v>0.12098132969034658</v>
      </c>
      <c r="E48" s="7">
        <f t="shared" ref="E48:E49" si="11">E44-$E$26</f>
        <v>0.81483378870675338</v>
      </c>
    </row>
    <row r="49" spans="1:5" x14ac:dyDescent="0.4">
      <c r="A49" s="7">
        <v>2013</v>
      </c>
      <c r="B49" s="7">
        <f t="shared" si="8"/>
        <v>0.87912671232878026</v>
      </c>
      <c r="C49" s="7">
        <f t="shared" si="9"/>
        <v>-0.79222602739729631</v>
      </c>
      <c r="D49" s="7">
        <f t="shared" si="10"/>
        <v>-0.53143835616434743</v>
      </c>
      <c r="E49" s="7">
        <f t="shared" si="11"/>
        <v>0.42470319634703557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Odberg_soils</vt:lpstr>
      <vt:lpstr>Wolff_soils</vt:lpstr>
      <vt:lpstr>Aeschliman_soils</vt:lpstr>
      <vt:lpstr>Jones_soils</vt:lpstr>
      <vt:lpstr>slope_el_area</vt:lpstr>
      <vt:lpstr>crops</vt:lpstr>
      <vt:lpstr>landscape</vt:lpstr>
      <vt:lpstr>30_yr_month</vt:lpstr>
      <vt:lpstr>30_yr</vt:lpstr>
      <vt:lpstr>Aeschliman_soils!chorizon</vt:lpstr>
      <vt:lpstr>Jones_soils!chorizon</vt:lpstr>
      <vt:lpstr>Odberg_soils!chorizon</vt:lpstr>
      <vt:lpstr>Wolff_soils!chorizon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your3353</dc:creator>
  <cp:lastModifiedBy>ESB</cp:lastModifiedBy>
  <dcterms:created xsi:type="dcterms:W3CDTF">2015-09-16T21:57:11Z</dcterms:created>
  <dcterms:modified xsi:type="dcterms:W3CDTF">2016-02-03T20:02:26Z</dcterms:modified>
</cp:coreProperties>
</file>